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Računovodstvo\Documents\Financije\2026\Financijski izvještaj 01.01.-30.06.2026\"/>
    </mc:Choice>
  </mc:AlternateContent>
  <bookViews>
    <workbookView xWindow="0" yWindow="0" windowWidth="23040" windowHeight="861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E339" i="9" s="1"/>
  <c r="B339" i="9" s="1"/>
  <c r="G339" i="9"/>
  <c r="F339" i="9"/>
  <c r="F338" i="9"/>
  <c r="F337" i="9"/>
  <c r="F336" i="9"/>
  <c r="F335" i="9"/>
  <c r="H334" i="9"/>
  <c r="G334" i="9"/>
  <c r="F334" i="9"/>
  <c r="E334" i="9"/>
  <c r="B334" i="9" s="1"/>
  <c r="F333" i="9"/>
  <c r="H332" i="9"/>
  <c r="G332" i="9"/>
  <c r="F332" i="9"/>
  <c r="E332" i="9"/>
  <c r="B332" i="9" s="1"/>
  <c r="H331" i="9"/>
  <c r="E331" i="9" s="1"/>
  <c r="B331" i="9" s="1"/>
  <c r="G331" i="9"/>
  <c r="F331" i="9"/>
  <c r="H330" i="9"/>
  <c r="G330" i="9"/>
  <c r="F330" i="9"/>
  <c r="E330" i="9"/>
  <c r="B330" i="9" s="1"/>
  <c r="H329" i="9"/>
  <c r="E329" i="9" s="1"/>
  <c r="B329" i="9" s="1"/>
  <c r="G329" i="9"/>
  <c r="F329" i="9"/>
  <c r="H328" i="9"/>
  <c r="E328" i="9" s="1"/>
  <c r="B328" i="9" s="1"/>
  <c r="G328" i="9"/>
  <c r="F328" i="9"/>
  <c r="H327" i="9"/>
  <c r="E327" i="9" s="1"/>
  <c r="B327" i="9" s="1"/>
  <c r="G327" i="9"/>
  <c r="F327" i="9"/>
  <c r="H326" i="9"/>
  <c r="G326" i="9"/>
  <c r="F326" i="9"/>
  <c r="H325" i="9"/>
  <c r="E325" i="9" s="1"/>
  <c r="B325" i="9" s="1"/>
  <c r="G325" i="9"/>
  <c r="F325" i="9"/>
  <c r="H324" i="9"/>
  <c r="G324" i="9"/>
  <c r="F324" i="9"/>
  <c r="E324" i="9"/>
  <c r="B324" i="9" s="1"/>
  <c r="H323" i="9"/>
  <c r="G323" i="9"/>
  <c r="F323" i="9"/>
  <c r="H322" i="9"/>
  <c r="G322" i="9"/>
  <c r="F322" i="9"/>
  <c r="E322" i="9"/>
  <c r="B322" i="9" s="1"/>
  <c r="H321" i="9"/>
  <c r="E321" i="9" s="1"/>
  <c r="B321" i="9" s="1"/>
  <c r="G321" i="9"/>
  <c r="F321" i="9"/>
  <c r="H320" i="9"/>
  <c r="G320" i="9"/>
  <c r="F320" i="9"/>
  <c r="E320" i="9"/>
  <c r="B320" i="9" s="1"/>
  <c r="H319" i="9"/>
  <c r="G319" i="9"/>
  <c r="F319" i="9"/>
  <c r="H318" i="9"/>
  <c r="G318" i="9"/>
  <c r="F318" i="9"/>
  <c r="E318" i="9"/>
  <c r="B318" i="9" s="1"/>
  <c r="H317" i="9"/>
  <c r="E317" i="9" s="1"/>
  <c r="G317" i="9"/>
  <c r="F317" i="9"/>
  <c r="B317" i="9"/>
  <c r="H316" i="9"/>
  <c r="G316" i="9"/>
  <c r="F316" i="9"/>
  <c r="E316" i="9"/>
  <c r="B316" i="9" s="1"/>
  <c r="F315" i="9"/>
  <c r="F314" i="9"/>
  <c r="F313" i="9"/>
  <c r="H312" i="9"/>
  <c r="G312" i="9"/>
  <c r="F312" i="9"/>
  <c r="E312" i="9"/>
  <c r="B312" i="9" s="1"/>
  <c r="H311" i="9"/>
  <c r="G311" i="9"/>
  <c r="F311" i="9"/>
  <c r="H310" i="9"/>
  <c r="E310" i="9" s="1"/>
  <c r="B310" i="9" s="1"/>
  <c r="G310" i="9"/>
  <c r="F310" i="9"/>
  <c r="F309" i="9"/>
  <c r="F308" i="9"/>
  <c r="H307" i="9"/>
  <c r="G307" i="9"/>
  <c r="F307" i="9"/>
  <c r="F306" i="9"/>
  <c r="H305" i="9"/>
  <c r="G305" i="9"/>
  <c r="F305" i="9"/>
  <c r="E305" i="9"/>
  <c r="B305" i="9" s="1"/>
  <c r="H304" i="9"/>
  <c r="E304" i="9" s="1"/>
  <c r="G304" i="9"/>
  <c r="F304" i="9"/>
  <c r="B304" i="9"/>
  <c r="H303" i="9"/>
  <c r="G303" i="9"/>
  <c r="F303" i="9"/>
  <c r="E303" i="9"/>
  <c r="B303" i="9" s="1"/>
  <c r="F302" i="9"/>
  <c r="F301" i="9"/>
  <c r="F300" i="9"/>
  <c r="F299" i="9"/>
  <c r="F298" i="9" s="1"/>
  <c r="F297" i="9"/>
  <c r="L296" i="9"/>
  <c r="H296" i="9"/>
  <c r="F296" i="9"/>
  <c r="F295" i="9"/>
  <c r="I294" i="9"/>
  <c r="E294" i="9" s="1"/>
  <c r="B294" i="9" s="1"/>
  <c r="H294" i="9"/>
  <c r="F294" i="9"/>
  <c r="E293" i="9"/>
  <c r="M292" i="9"/>
  <c r="L292" i="9"/>
  <c r="F292" i="9" s="1"/>
  <c r="E292" i="9"/>
  <c r="M291" i="9"/>
  <c r="L291" i="9"/>
  <c r="F291" i="9"/>
  <c r="E291" i="9"/>
  <c r="B291" i="9"/>
  <c r="M290" i="9"/>
  <c r="L290" i="9"/>
  <c r="F290" i="9" s="1"/>
  <c r="E290" i="9"/>
  <c r="M289" i="9"/>
  <c r="L289" i="9"/>
  <c r="F289" i="9"/>
  <c r="E289" i="9"/>
  <c r="B289" i="9"/>
  <c r="M288" i="9"/>
  <c r="L288" i="9"/>
  <c r="F288" i="9" s="1"/>
  <c r="E288" i="9"/>
  <c r="M287" i="9"/>
  <c r="L287" i="9"/>
  <c r="F287" i="9"/>
  <c r="E287" i="9"/>
  <c r="B287" i="9"/>
  <c r="M286" i="9"/>
  <c r="L286" i="9"/>
  <c r="F286" i="9" s="1"/>
  <c r="E286" i="9"/>
  <c r="M285" i="9"/>
  <c r="L285" i="9"/>
  <c r="F285" i="9"/>
  <c r="E285" i="9"/>
  <c r="B285" i="9"/>
  <c r="M284" i="9"/>
  <c r="L284" i="9"/>
  <c r="F284" i="9" s="1"/>
  <c r="E284" i="9"/>
  <c r="M283" i="9"/>
  <c r="L283" i="9"/>
  <c r="F283" i="9"/>
  <c r="E283" i="9"/>
  <c r="B283" i="9"/>
  <c r="M282" i="9"/>
  <c r="L282" i="9"/>
  <c r="F282" i="9" s="1"/>
  <c r="E282" i="9"/>
  <c r="M281" i="9"/>
  <c r="L281" i="9"/>
  <c r="F281" i="9"/>
  <c r="E281" i="9"/>
  <c r="B281" i="9"/>
  <c r="M280" i="9"/>
  <c r="L280" i="9"/>
  <c r="F280" i="9" s="1"/>
  <c r="E280" i="9"/>
  <c r="M279" i="9"/>
  <c r="L279" i="9"/>
  <c r="F279" i="9"/>
  <c r="E279" i="9"/>
  <c r="B279" i="9"/>
  <c r="M278" i="9"/>
  <c r="L278" i="9"/>
  <c r="F278" i="9" s="1"/>
  <c r="E278" i="9"/>
  <c r="B278" i="9"/>
  <c r="M277" i="9"/>
  <c r="L277" i="9"/>
  <c r="F277" i="9" s="1"/>
  <c r="E277" i="9"/>
  <c r="B277" i="9" s="1"/>
  <c r="M276" i="9"/>
  <c r="L276" i="9"/>
  <c r="F276" i="9"/>
  <c r="E276" i="9"/>
  <c r="B276" i="9"/>
  <c r="M275" i="9"/>
  <c r="L275" i="9"/>
  <c r="F275" i="9" s="1"/>
  <c r="E275" i="9"/>
  <c r="B275" i="9" s="1"/>
  <c r="M274" i="9"/>
  <c r="L274" i="9"/>
  <c r="F274" i="9"/>
  <c r="E274" i="9"/>
  <c r="B274" i="9"/>
  <c r="M273" i="9"/>
  <c r="L273" i="9"/>
  <c r="F273" i="9" s="1"/>
  <c r="E273" i="9"/>
  <c r="B273" i="9" s="1"/>
  <c r="M272" i="9"/>
  <c r="L272" i="9"/>
  <c r="F272" i="9"/>
  <c r="E272" i="9"/>
  <c r="B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M242" i="9"/>
  <c r="L242" i="9"/>
  <c r="F242" i="9"/>
  <c r="E242" i="9"/>
  <c r="B242" i="9"/>
  <c r="M241" i="9"/>
  <c r="L241" i="9"/>
  <c r="F241" i="9" s="1"/>
  <c r="E241" i="9"/>
  <c r="B241" i="9" s="1"/>
  <c r="M240" i="9"/>
  <c r="L240" i="9"/>
  <c r="F240" i="9"/>
  <c r="E240" i="9"/>
  <c r="B240" i="9"/>
  <c r="M239" i="9"/>
  <c r="L239" i="9"/>
  <c r="E239" i="9"/>
  <c r="M238" i="9"/>
  <c r="L238" i="9"/>
  <c r="F238" i="9"/>
  <c r="E238" i="9"/>
  <c r="B238" i="9"/>
  <c r="M237" i="9"/>
  <c r="L237" i="9"/>
  <c r="F237" i="9" s="1"/>
  <c r="E237" i="9"/>
  <c r="M236" i="9"/>
  <c r="L236" i="9"/>
  <c r="F236" i="9" s="1"/>
  <c r="B236" i="9" s="1"/>
  <c r="E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E170" i="9" s="1"/>
  <c r="B170" i="9" s="1"/>
  <c r="G170" i="9"/>
  <c r="F170" i="9"/>
  <c r="H169" i="9"/>
  <c r="G169" i="9"/>
  <c r="F169" i="9"/>
  <c r="E169" i="9"/>
  <c r="B169" i="9" s="1"/>
  <c r="H168" i="9"/>
  <c r="E168" i="9" s="1"/>
  <c r="B168" i="9" s="1"/>
  <c r="G168" i="9"/>
  <c r="F168" i="9"/>
  <c r="H167" i="9"/>
  <c r="G167" i="9"/>
  <c r="F167" i="9"/>
  <c r="E167" i="9"/>
  <c r="B167" i="9" s="1"/>
  <c r="H166" i="9"/>
  <c r="G166" i="9"/>
  <c r="F166" i="9"/>
  <c r="E166" i="9"/>
  <c r="B166" i="9"/>
  <c r="H165" i="9"/>
  <c r="G165" i="9"/>
  <c r="F165" i="9"/>
  <c r="E165" i="9"/>
  <c r="B165" i="9" s="1"/>
  <c r="H164" i="9"/>
  <c r="E164" i="9" s="1"/>
  <c r="B164" i="9" s="1"/>
  <c r="G164" i="9"/>
  <c r="F164" i="9"/>
  <c r="H163" i="9"/>
  <c r="G163" i="9"/>
  <c r="F163" i="9"/>
  <c r="E163" i="9"/>
  <c r="B163" i="9" s="1"/>
  <c r="H162" i="9"/>
  <c r="E162" i="9" s="1"/>
  <c r="B162" i="9" s="1"/>
  <c r="G162" i="9"/>
  <c r="F162" i="9"/>
  <c r="H161" i="9"/>
  <c r="G161" i="9"/>
  <c r="F161" i="9"/>
  <c r="E161" i="9"/>
  <c r="B161" i="9" s="1"/>
  <c r="H160" i="9"/>
  <c r="E160" i="9" s="1"/>
  <c r="B160" i="9" s="1"/>
  <c r="G160" i="9"/>
  <c r="F160" i="9"/>
  <c r="H159" i="9"/>
  <c r="G159" i="9"/>
  <c r="F159" i="9"/>
  <c r="E159" i="9"/>
  <c r="B159" i="9" s="1"/>
  <c r="H158" i="9"/>
  <c r="E158" i="9" s="1"/>
  <c r="B158" i="9" s="1"/>
  <c r="G158" i="9"/>
  <c r="F158" i="9"/>
  <c r="H157" i="9"/>
  <c r="G157" i="9"/>
  <c r="F157" i="9"/>
  <c r="E157" i="9"/>
  <c r="B157" i="9" s="1"/>
  <c r="F156" i="9"/>
  <c r="H155" i="9"/>
  <c r="G155" i="9"/>
  <c r="F155" i="9"/>
  <c r="E155" i="9"/>
  <c r="B155" i="9" s="1"/>
  <c r="H154" i="9"/>
  <c r="G154" i="9"/>
  <c r="F154" i="9"/>
  <c r="E154" i="9"/>
  <c r="B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G136" i="9"/>
  <c r="F136" i="9"/>
  <c r="E136" i="9"/>
  <c r="B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G118" i="9"/>
  <c r="F118" i="9"/>
  <c r="E118" i="9"/>
  <c r="B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G102" i="9"/>
  <c r="F102" i="9"/>
  <c r="E102" i="9"/>
  <c r="B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G84" i="9"/>
  <c r="F84" i="9"/>
  <c r="B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G76" i="9"/>
  <c r="F76" i="9"/>
  <c r="E76" i="9"/>
  <c r="B76" i="9"/>
  <c r="H75" i="9"/>
  <c r="G75" i="9"/>
  <c r="F75" i="9"/>
  <c r="E75" i="9"/>
  <c r="B75" i="9" s="1"/>
  <c r="H74" i="9"/>
  <c r="E74" i="9" s="1"/>
  <c r="B74" i="9" s="1"/>
  <c r="G74" i="9"/>
  <c r="F74" i="9"/>
  <c r="H73" i="9"/>
  <c r="G73" i="9"/>
  <c r="F73" i="9"/>
  <c r="E73" i="9"/>
  <c r="B73" i="9" s="1"/>
  <c r="H72" i="9"/>
  <c r="G72" i="9"/>
  <c r="F72" i="9"/>
  <c r="E72" i="9"/>
  <c r="B72" i="9"/>
  <c r="H71" i="9"/>
  <c r="G71" i="9"/>
  <c r="F71" i="9"/>
  <c r="E71" i="9"/>
  <c r="B71" i="9" s="1"/>
  <c r="H70" i="9"/>
  <c r="E70" i="9" s="1"/>
  <c r="B70" i="9" s="1"/>
  <c r="G70" i="9"/>
  <c r="F70" i="9"/>
  <c r="H69" i="9"/>
  <c r="G69" i="9"/>
  <c r="F69" i="9"/>
  <c r="E69" i="9"/>
  <c r="B69" i="9" s="1"/>
  <c r="H68" i="9"/>
  <c r="G68" i="9"/>
  <c r="F68" i="9"/>
  <c r="E68" i="9"/>
  <c r="B68" i="9"/>
  <c r="H67" i="9"/>
  <c r="G67" i="9"/>
  <c r="F67" i="9"/>
  <c r="E67" i="9"/>
  <c r="B67" i="9" s="1"/>
  <c r="H66" i="9"/>
  <c r="E66" i="9" s="1"/>
  <c r="B66" i="9" s="1"/>
  <c r="G66" i="9"/>
  <c r="F66" i="9"/>
  <c r="H65" i="9"/>
  <c r="G65" i="9"/>
  <c r="F65" i="9"/>
  <c r="E65" i="9"/>
  <c r="B65" i="9" s="1"/>
  <c r="H64" i="9"/>
  <c r="G64" i="9"/>
  <c r="F64" i="9"/>
  <c r="E64" i="9"/>
  <c r="B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G58" i="9"/>
  <c r="F58" i="9"/>
  <c r="E58" i="9"/>
  <c r="B58" i="9"/>
  <c r="H57" i="9"/>
  <c r="G57" i="9"/>
  <c r="F57" i="9"/>
  <c r="E57" i="9"/>
  <c r="B57" i="9" s="1"/>
  <c r="H56" i="9"/>
  <c r="G56" i="9"/>
  <c r="F56" i="9"/>
  <c r="E56" i="9"/>
  <c r="B56" i="9" s="1"/>
  <c r="H55" i="9"/>
  <c r="G55" i="9"/>
  <c r="F55" i="9"/>
  <c r="E55" i="9"/>
  <c r="B55" i="9" s="1"/>
  <c r="H54" i="9"/>
  <c r="E54" i="9" s="1"/>
  <c r="B54" i="9" s="1"/>
  <c r="G54" i="9"/>
  <c r="F54" i="9"/>
  <c r="H53" i="9"/>
  <c r="E53" i="9" s="1"/>
  <c r="B53" i="9" s="1"/>
  <c r="G53" i="9"/>
  <c r="F53" i="9"/>
  <c r="H52" i="9"/>
  <c r="E52" i="9" s="1"/>
  <c r="B52" i="9" s="1"/>
  <c r="G52" i="9"/>
  <c r="F52" i="9"/>
  <c r="H51" i="9"/>
  <c r="E51" i="9" s="1"/>
  <c r="B51" i="9" s="1"/>
  <c r="G51" i="9"/>
  <c r="F51" i="9"/>
  <c r="H50" i="9"/>
  <c r="G50" i="9"/>
  <c r="F50" i="9"/>
  <c r="E50" i="9"/>
  <c r="B50" i="9" s="1"/>
  <c r="H49" i="9"/>
  <c r="E49" i="9" s="1"/>
  <c r="B49" i="9" s="1"/>
  <c r="G49" i="9"/>
  <c r="F49" i="9"/>
  <c r="H48" i="9"/>
  <c r="E48" i="9" s="1"/>
  <c r="B48" i="9" s="1"/>
  <c r="G48" i="9"/>
  <c r="F48" i="9"/>
  <c r="H47" i="9"/>
  <c r="G47" i="9"/>
  <c r="F47" i="9"/>
  <c r="E47" i="9"/>
  <c r="B47" i="9"/>
  <c r="H46" i="9"/>
  <c r="E46" i="9" s="1"/>
  <c r="B46" i="9" s="1"/>
  <c r="G46" i="9"/>
  <c r="F46" i="9"/>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G38" i="9"/>
  <c r="F38" i="9"/>
  <c r="E38" i="9"/>
  <c r="B38" i="9" s="1"/>
  <c r="H37" i="9"/>
  <c r="G37" i="9"/>
  <c r="F37" i="9"/>
  <c r="H36" i="9"/>
  <c r="G36" i="9"/>
  <c r="F36" i="9"/>
  <c r="H35" i="9"/>
  <c r="E35" i="9" s="1"/>
  <c r="B35" i="9" s="1"/>
  <c r="G35" i="9"/>
  <c r="F35" i="9"/>
  <c r="H34" i="9"/>
  <c r="E34" i="9" s="1"/>
  <c r="B34" i="9" s="1"/>
  <c r="G34" i="9"/>
  <c r="F34" i="9"/>
  <c r="H33" i="9"/>
  <c r="E33" i="9" s="1"/>
  <c r="B33" i="9" s="1"/>
  <c r="G33" i="9"/>
  <c r="F33" i="9"/>
  <c r="H32" i="9"/>
  <c r="G32" i="9"/>
  <c r="F32" i="9"/>
  <c r="E32" i="9"/>
  <c r="B32" i="9" s="1"/>
  <c r="H31" i="9"/>
  <c r="G31" i="9"/>
  <c r="F31" i="9"/>
  <c r="H30" i="9"/>
  <c r="G30" i="9"/>
  <c r="F30" i="9"/>
  <c r="E30" i="9"/>
  <c r="B30" i="9" s="1"/>
  <c r="H29" i="9"/>
  <c r="E29" i="9" s="1"/>
  <c r="B29" i="9" s="1"/>
  <c r="G29" i="9"/>
  <c r="F29" i="9"/>
  <c r="H28" i="9"/>
  <c r="G28" i="9"/>
  <c r="F28" i="9"/>
  <c r="E28" i="9"/>
  <c r="B28" i="9" s="1"/>
  <c r="H27" i="9"/>
  <c r="E27" i="9" s="1"/>
  <c r="B27" i="9" s="1"/>
  <c r="G27" i="9"/>
  <c r="F27" i="9"/>
  <c r="H26" i="9"/>
  <c r="G26" i="9"/>
  <c r="F26" i="9"/>
  <c r="E26" i="9"/>
  <c r="B26" i="9" s="1"/>
  <c r="H25" i="9"/>
  <c r="E25" i="9" s="1"/>
  <c r="B25" i="9" s="1"/>
  <c r="G25" i="9"/>
  <c r="F25" i="9"/>
  <c r="F24" i="9"/>
  <c r="F4" i="9"/>
  <c r="O3" i="9"/>
  <c r="G296" i="9" s="1"/>
  <c r="E296" i="9" s="1"/>
  <c r="B296" i="9" s="1"/>
  <c r="I3" i="9"/>
  <c r="H3" i="9"/>
  <c r="G3" i="9"/>
  <c r="D104" i="8"/>
  <c r="I41" i="3" s="1"/>
  <c r="D97" i="8"/>
  <c r="D92" i="8"/>
  <c r="D87" i="8"/>
  <c r="D82" i="8"/>
  <c r="D77" i="8"/>
  <c r="D72" i="8"/>
  <c r="D67" i="8"/>
  <c r="D62" i="8"/>
  <c r="D57" i="8"/>
  <c r="D52" i="8"/>
  <c r="D51" i="8"/>
  <c r="D46" i="8"/>
  <c r="D45" i="8"/>
  <c r="D37" i="8"/>
  <c r="D27" i="8"/>
  <c r="D25" i="8" s="1"/>
  <c r="C1601" i="1" s="1"/>
  <c r="G1601" i="1" s="1"/>
  <c r="D18" i="8"/>
  <c r="D8" i="8"/>
  <c r="D6" i="8" s="1"/>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E273" i="5" s="1"/>
  <c r="E250" i="5" s="1"/>
  <c r="D276" i="5"/>
  <c r="F276" i="5" s="1"/>
  <c r="F275" i="5"/>
  <c r="F274"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F217" i="5"/>
  <c r="F216" i="5"/>
  <c r="F215" i="5"/>
  <c r="F214" i="5"/>
  <c r="F213" i="5"/>
  <c r="F212" i="5"/>
  <c r="F211" i="5"/>
  <c r="E210" i="5"/>
  <c r="D210" i="5"/>
  <c r="F210" i="5" s="1"/>
  <c r="F209" i="5"/>
  <c r="F208" i="5"/>
  <c r="F207" i="5"/>
  <c r="F206" i="5"/>
  <c r="F205" i="5"/>
  <c r="F204" i="5"/>
  <c r="E203" i="5"/>
  <c r="D203" i="5"/>
  <c r="F203" i="5" s="1"/>
  <c r="E202" i="5"/>
  <c r="H337" i="9" s="1"/>
  <c r="F201" i="5"/>
  <c r="F200" i="5"/>
  <c r="F199" i="5"/>
  <c r="F198" i="5"/>
  <c r="F197" i="5"/>
  <c r="E196" i="5"/>
  <c r="H336" i="9" s="1"/>
  <c r="D196" i="5"/>
  <c r="G336" i="9" s="1"/>
  <c r="F195" i="5"/>
  <c r="F194" i="5"/>
  <c r="F193" i="5"/>
  <c r="F192" i="5"/>
  <c r="F191" i="5"/>
  <c r="F190" i="5"/>
  <c r="F189" i="5"/>
  <c r="F188" i="5"/>
  <c r="F187" i="5"/>
  <c r="F186" i="5"/>
  <c r="E185" i="5"/>
  <c r="D185" i="5"/>
  <c r="F185" i="5" s="1"/>
  <c r="F184" i="5"/>
  <c r="F183" i="5"/>
  <c r="F182" i="5"/>
  <c r="F181" i="5"/>
  <c r="E180" i="5"/>
  <c r="E177" i="5" s="1"/>
  <c r="D180" i="5"/>
  <c r="F180" i="5" s="1"/>
  <c r="F179" i="5"/>
  <c r="F178" i="5"/>
  <c r="D177" i="5"/>
  <c r="G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E473" i="4"/>
  <c r="D473" i="4"/>
  <c r="F473" i="4" s="1"/>
  <c r="F472" i="4"/>
  <c r="F471" i="4"/>
  <c r="E470" i="4"/>
  <c r="E466" i="4" s="1"/>
  <c r="D470" i="4"/>
  <c r="F470" i="4" s="1"/>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28" i="4"/>
  <c r="D423" i="1" s="1"/>
  <c r="D428" i="4"/>
  <c r="E427" i="4"/>
  <c r="D422" i="1" s="1"/>
  <c r="D427" i="4"/>
  <c r="D648" i="4" s="1"/>
  <c r="F648" i="4" s="1"/>
  <c r="E426" i="4"/>
  <c r="E647" i="4" s="1"/>
  <c r="D641" i="1" s="1"/>
  <c r="D426" i="4"/>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3" i="4" s="1"/>
  <c r="F372" i="4"/>
  <c r="F371" i="4"/>
  <c r="F370" i="4"/>
  <c r="F369" i="4"/>
  <c r="F368" i="4"/>
  <c r="F367" i="4"/>
  <c r="E366" i="4"/>
  <c r="D366" i="4"/>
  <c r="F366" i="4" s="1"/>
  <c r="F365" i="4"/>
  <c r="F364" i="4"/>
  <c r="F363" i="4"/>
  <c r="E362" i="4"/>
  <c r="E361" i="4" s="1"/>
  <c r="E360" i="4" s="1"/>
  <c r="D362" i="4"/>
  <c r="F362" i="4" s="1"/>
  <c r="D361" i="4"/>
  <c r="F361"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E417" i="4" s="1"/>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E225" i="4"/>
  <c r="D225" i="4"/>
  <c r="F225" i="4" s="1"/>
  <c r="F224" i="4"/>
  <c r="F223" i="4"/>
  <c r="E222" i="4"/>
  <c r="D222" i="4"/>
  <c r="F222"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D164"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D134" i="4"/>
  <c r="F134" i="4" s="1"/>
  <c r="F133" i="4"/>
  <c r="F132" i="4"/>
  <c r="F131" i="4"/>
  <c r="F130" i="4"/>
  <c r="E129" i="4"/>
  <c r="D129" i="4"/>
  <c r="F129" i="4" s="1"/>
  <c r="F128" i="4"/>
  <c r="F127" i="4"/>
  <c r="E126" i="4"/>
  <c r="D126" i="4"/>
  <c r="F126" i="4" s="1"/>
  <c r="E125" i="4"/>
  <c r="F124" i="4"/>
  <c r="F123" i="4"/>
  <c r="F122" i="4"/>
  <c r="F121" i="4"/>
  <c r="E120" i="4"/>
  <c r="D120" i="4"/>
  <c r="F120" i="4" s="1"/>
  <c r="F119" i="4"/>
  <c r="F118" i="4"/>
  <c r="F117" i="4"/>
  <c r="F116" i="4"/>
  <c r="F115" i="4"/>
  <c r="F114" i="4"/>
  <c r="F113" i="4"/>
  <c r="E112" i="4"/>
  <c r="D108" i="1" s="1"/>
  <c r="D112" i="4"/>
  <c r="F111" i="4"/>
  <c r="F110" i="4"/>
  <c r="F109" i="4"/>
  <c r="F108" i="4"/>
  <c r="E107" i="4"/>
  <c r="E106" i="4" s="1"/>
  <c r="D102" i="1"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E49" i="4" s="1"/>
  <c r="D45" i="1" s="1"/>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G28" i="3"/>
  <c r="B28" i="3"/>
  <c r="I27" i="3"/>
  <c r="G27" i="3"/>
  <c r="B27" i="3"/>
  <c r="I25" i="3"/>
  <c r="G25" i="3"/>
  <c r="B25" i="3"/>
  <c r="G24" i="3"/>
  <c r="B24" i="3"/>
  <c r="G23" i="3"/>
  <c r="B23" i="3"/>
  <c r="I22" i="3"/>
  <c r="G22" i="3"/>
  <c r="B22" i="3"/>
  <c r="G20" i="3"/>
  <c r="B20" i="3"/>
  <c r="G19" i="3"/>
  <c r="B19" i="3"/>
  <c r="G18" i="3"/>
  <c r="B18" i="3"/>
  <c r="G17" i="3"/>
  <c r="B17" i="3"/>
  <c r="H10" i="3" a="1"/>
  <c r="H10" i="3" s="1"/>
  <c r="L3" i="9" s="1"/>
  <c r="H1685" i="1"/>
  <c r="C1685" i="1"/>
  <c r="G1685" i="1" s="1"/>
  <c r="G1684" i="1"/>
  <c r="C1684" i="1"/>
  <c r="H1684" i="1" s="1"/>
  <c r="H1683" i="1"/>
  <c r="C1683" i="1"/>
  <c r="G1683" i="1" s="1"/>
  <c r="G1682" i="1"/>
  <c r="C1682" i="1"/>
  <c r="H1682" i="1" s="1"/>
  <c r="C1681" i="1"/>
  <c r="G1681" i="1" s="1"/>
  <c r="C1680" i="1"/>
  <c r="H1680" i="1" s="1"/>
  <c r="C1679" i="1"/>
  <c r="G1679" i="1" s="1"/>
  <c r="G1678" i="1"/>
  <c r="C1678" i="1"/>
  <c r="H1678" i="1" s="1"/>
  <c r="C1677" i="1"/>
  <c r="G1677" i="1" s="1"/>
  <c r="G1676" i="1"/>
  <c r="C1676" i="1"/>
  <c r="H1676" i="1" s="1"/>
  <c r="C1675" i="1"/>
  <c r="G1675" i="1" s="1"/>
  <c r="G1674" i="1"/>
  <c r="C1674" i="1"/>
  <c r="H1674" i="1" s="1"/>
  <c r="C1673" i="1"/>
  <c r="G1673" i="1" s="1"/>
  <c r="G1672" i="1"/>
  <c r="C1672" i="1"/>
  <c r="H1672" i="1" s="1"/>
  <c r="C1671" i="1"/>
  <c r="G1671" i="1" s="1"/>
  <c r="G1670" i="1"/>
  <c r="C1670" i="1"/>
  <c r="H1670" i="1" s="1"/>
  <c r="C1669" i="1"/>
  <c r="G1669" i="1" s="1"/>
  <c r="G1668" i="1"/>
  <c r="C1668" i="1"/>
  <c r="H1668" i="1" s="1"/>
  <c r="C1667" i="1"/>
  <c r="G1667" i="1" s="1"/>
  <c r="G1666" i="1"/>
  <c r="C1666" i="1"/>
  <c r="H1666" i="1" s="1"/>
  <c r="C1665" i="1"/>
  <c r="G1665" i="1" s="1"/>
  <c r="G1664" i="1"/>
  <c r="C1664" i="1"/>
  <c r="H1664" i="1" s="1"/>
  <c r="C1663" i="1"/>
  <c r="G1663" i="1" s="1"/>
  <c r="G1662" i="1"/>
  <c r="C1662" i="1"/>
  <c r="H1662" i="1" s="1"/>
  <c r="C1661" i="1"/>
  <c r="G1661" i="1" s="1"/>
  <c r="G1660" i="1"/>
  <c r="C1660" i="1"/>
  <c r="H1660" i="1" s="1"/>
  <c r="C1659" i="1"/>
  <c r="G1659" i="1" s="1"/>
  <c r="G1658" i="1"/>
  <c r="C1658" i="1"/>
  <c r="H1658" i="1" s="1"/>
  <c r="C1657" i="1"/>
  <c r="G1657" i="1" s="1"/>
  <c r="G1656" i="1"/>
  <c r="C1656" i="1"/>
  <c r="H1656" i="1" s="1"/>
  <c r="C1655" i="1"/>
  <c r="G1655" i="1" s="1"/>
  <c r="G1654" i="1"/>
  <c r="C1654" i="1"/>
  <c r="H1654" i="1" s="1"/>
  <c r="C1653" i="1"/>
  <c r="G1653" i="1" s="1"/>
  <c r="G1652" i="1"/>
  <c r="C1652" i="1"/>
  <c r="H1652" i="1" s="1"/>
  <c r="C1651" i="1"/>
  <c r="G1651" i="1" s="1"/>
  <c r="G1650" i="1"/>
  <c r="C1650" i="1"/>
  <c r="H1650" i="1" s="1"/>
  <c r="C1649" i="1"/>
  <c r="G1649" i="1" s="1"/>
  <c r="G1648" i="1"/>
  <c r="C1648" i="1"/>
  <c r="H1648" i="1" s="1"/>
  <c r="C1647" i="1"/>
  <c r="G1647" i="1" s="1"/>
  <c r="G1646" i="1"/>
  <c r="C1646" i="1"/>
  <c r="H1646" i="1" s="1"/>
  <c r="C1645" i="1"/>
  <c r="G1645" i="1" s="1"/>
  <c r="G1644" i="1"/>
  <c r="C1644" i="1"/>
  <c r="H1644" i="1" s="1"/>
  <c r="C1643" i="1"/>
  <c r="G1643" i="1" s="1"/>
  <c r="G1642" i="1"/>
  <c r="C1642" i="1"/>
  <c r="H1642" i="1" s="1"/>
  <c r="C1641" i="1"/>
  <c r="G1641" i="1" s="1"/>
  <c r="G1640" i="1"/>
  <c r="C1640" i="1"/>
  <c r="H1640" i="1" s="1"/>
  <c r="C1639" i="1"/>
  <c r="G1639" i="1" s="1"/>
  <c r="G1638" i="1"/>
  <c r="C1638" i="1"/>
  <c r="H1638" i="1" s="1"/>
  <c r="C1637" i="1"/>
  <c r="G1637" i="1" s="1"/>
  <c r="G1636" i="1"/>
  <c r="C1636" i="1"/>
  <c r="H1636" i="1" s="1"/>
  <c r="C1635" i="1"/>
  <c r="G1635" i="1" s="1"/>
  <c r="G1634" i="1"/>
  <c r="C1634" i="1"/>
  <c r="H1634" i="1" s="1"/>
  <c r="C1633" i="1"/>
  <c r="G1633" i="1" s="1"/>
  <c r="G1632" i="1"/>
  <c r="C1632" i="1"/>
  <c r="H1632" i="1" s="1"/>
  <c r="C1631" i="1"/>
  <c r="G1631" i="1" s="1"/>
  <c r="G1630" i="1"/>
  <c r="C1630" i="1"/>
  <c r="H1630" i="1" s="1"/>
  <c r="C1629" i="1"/>
  <c r="G1629" i="1" s="1"/>
  <c r="G1628" i="1"/>
  <c r="C1628" i="1"/>
  <c r="H1628" i="1" s="1"/>
  <c r="C1627" i="1"/>
  <c r="G1627" i="1" s="1"/>
  <c r="G1626" i="1"/>
  <c r="C1626" i="1"/>
  <c r="H1626" i="1" s="1"/>
  <c r="C1625" i="1"/>
  <c r="G1625" i="1" s="1"/>
  <c r="G1624" i="1"/>
  <c r="C1624" i="1"/>
  <c r="H1624" i="1" s="1"/>
  <c r="C1623" i="1"/>
  <c r="G1623" i="1" s="1"/>
  <c r="G1622" i="1"/>
  <c r="C1622" i="1"/>
  <c r="H1622" i="1" s="1"/>
  <c r="C1621" i="1"/>
  <c r="G1621" i="1" s="1"/>
  <c r="H1619" i="1"/>
  <c r="C1619" i="1"/>
  <c r="G1619" i="1" s="1"/>
  <c r="G1618" i="1"/>
  <c r="C1618" i="1"/>
  <c r="H1618" i="1" s="1"/>
  <c r="H1617" i="1"/>
  <c r="C1617" i="1"/>
  <c r="G1617" i="1" s="1"/>
  <c r="G1616" i="1"/>
  <c r="C1616" i="1"/>
  <c r="H1616" i="1" s="1"/>
  <c r="H1615" i="1"/>
  <c r="C1615" i="1"/>
  <c r="G1615" i="1" s="1"/>
  <c r="G1614" i="1"/>
  <c r="C1614" i="1"/>
  <c r="H1614" i="1" s="1"/>
  <c r="H1613" i="1"/>
  <c r="C1613" i="1"/>
  <c r="G1613" i="1" s="1"/>
  <c r="G1612" i="1"/>
  <c r="C1612" i="1"/>
  <c r="H1612" i="1" s="1"/>
  <c r="H1611" i="1"/>
  <c r="C1611" i="1"/>
  <c r="G1611" i="1" s="1"/>
  <c r="G1610" i="1"/>
  <c r="C1610" i="1"/>
  <c r="H1610" i="1" s="1"/>
  <c r="H1609" i="1"/>
  <c r="C1609" i="1"/>
  <c r="G1609" i="1" s="1"/>
  <c r="G1608" i="1"/>
  <c r="C1608" i="1"/>
  <c r="H1608" i="1" s="1"/>
  <c r="H1607" i="1"/>
  <c r="C1607" i="1"/>
  <c r="G1607" i="1" s="1"/>
  <c r="G1606" i="1"/>
  <c r="C1606" i="1"/>
  <c r="H1606" i="1" s="1"/>
  <c r="H1605" i="1"/>
  <c r="C1605" i="1"/>
  <c r="G1605" i="1" s="1"/>
  <c r="C1604" i="1"/>
  <c r="H1604" i="1" s="1"/>
  <c r="C1602" i="1"/>
  <c r="H1602" i="1" s="1"/>
  <c r="C1600" i="1"/>
  <c r="H1600" i="1" s="1"/>
  <c r="H1599" i="1"/>
  <c r="C1599" i="1"/>
  <c r="G1599" i="1" s="1"/>
  <c r="G1598" i="1"/>
  <c r="C1598" i="1"/>
  <c r="H1598" i="1" s="1"/>
  <c r="H1597" i="1"/>
  <c r="C1597" i="1"/>
  <c r="G1597" i="1" s="1"/>
  <c r="G1596" i="1"/>
  <c r="C1596" i="1"/>
  <c r="H1596" i="1" s="1"/>
  <c r="H1595" i="1"/>
  <c r="C1595" i="1"/>
  <c r="G1595" i="1" s="1"/>
  <c r="G1594" i="1"/>
  <c r="C1594" i="1"/>
  <c r="H1594" i="1" s="1"/>
  <c r="C1593" i="1"/>
  <c r="G1593" i="1" s="1"/>
  <c r="G1592" i="1"/>
  <c r="C1592" i="1"/>
  <c r="H1592" i="1" s="1"/>
  <c r="C1591" i="1"/>
  <c r="G1591" i="1" s="1"/>
  <c r="G1590" i="1"/>
  <c r="C1590" i="1"/>
  <c r="H1590" i="1" s="1"/>
  <c r="H1589" i="1"/>
  <c r="C1589" i="1"/>
  <c r="G1589" i="1" s="1"/>
  <c r="G1588" i="1"/>
  <c r="C1588" i="1"/>
  <c r="H1588" i="1" s="1"/>
  <c r="H1587" i="1"/>
  <c r="C1587" i="1"/>
  <c r="G1587" i="1" s="1"/>
  <c r="C1586" i="1"/>
  <c r="H1586" i="1" s="1"/>
  <c r="C1585" i="1"/>
  <c r="G1585" i="1" s="1"/>
  <c r="C1584" i="1"/>
  <c r="H1584" i="1" s="1"/>
  <c r="C1583" i="1"/>
  <c r="G1583" i="1" s="1"/>
  <c r="C1582" i="1"/>
  <c r="H1582" i="1" s="1"/>
  <c r="H1581" i="1"/>
  <c r="C1581" i="1"/>
  <c r="D1580" i="1"/>
  <c r="C1580" i="1"/>
  <c r="D1579" i="1"/>
  <c r="C1579" i="1"/>
  <c r="D1578" i="1"/>
  <c r="C1578" i="1"/>
  <c r="D1577" i="1"/>
  <c r="C1577" i="1"/>
  <c r="D1576" i="1"/>
  <c r="C1576" i="1"/>
  <c r="H1576" i="1" s="1"/>
  <c r="D1575" i="1"/>
  <c r="C1575" i="1"/>
  <c r="D1574" i="1"/>
  <c r="C1574" i="1"/>
  <c r="D1573" i="1"/>
  <c r="C1573" i="1"/>
  <c r="D1572" i="1"/>
  <c r="C1572" i="1"/>
  <c r="D1571" i="1"/>
  <c r="C1571" i="1"/>
  <c r="H1571" i="1" s="1"/>
  <c r="D1570" i="1"/>
  <c r="C1570" i="1"/>
  <c r="H1570" i="1" s="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D1556" i="1"/>
  <c r="C1556" i="1"/>
  <c r="D1555" i="1"/>
  <c r="C1555" i="1"/>
  <c r="H1555" i="1" s="1"/>
  <c r="D1554" i="1"/>
  <c r="C1554" i="1"/>
  <c r="H1554" i="1" s="1"/>
  <c r="D1553" i="1"/>
  <c r="C1553" i="1"/>
  <c r="D1552" i="1"/>
  <c r="C1552" i="1"/>
  <c r="D1551" i="1"/>
  <c r="C1551" i="1"/>
  <c r="D1550" i="1"/>
  <c r="C1550" i="1"/>
  <c r="D1549" i="1"/>
  <c r="C1549" i="1"/>
  <c r="D1548" i="1"/>
  <c r="C1548" i="1"/>
  <c r="D1547" i="1"/>
  <c r="C1547" i="1"/>
  <c r="H1546" i="1"/>
  <c r="D1546" i="1"/>
  <c r="C1546" i="1"/>
  <c r="J1546" i="1" s="1"/>
  <c r="H1545" i="1"/>
  <c r="D1545" i="1"/>
  <c r="J1545" i="1" s="1"/>
  <c r="C1545" i="1"/>
  <c r="G1545" i="1" s="1"/>
  <c r="I1545" i="1" s="1"/>
  <c r="H1544" i="1"/>
  <c r="D1544" i="1"/>
  <c r="J1544" i="1" s="1"/>
  <c r="C1544" i="1"/>
  <c r="G1544" i="1" s="1"/>
  <c r="I1544" i="1" s="1"/>
  <c r="H1543" i="1"/>
  <c r="D1543" i="1"/>
  <c r="J1543" i="1" s="1"/>
  <c r="C1543" i="1"/>
  <c r="G1543" i="1" s="1"/>
  <c r="I1543" i="1" s="1"/>
  <c r="H1542" i="1"/>
  <c r="D1542" i="1"/>
  <c r="J1542" i="1" s="1"/>
  <c r="C1542" i="1"/>
  <c r="G1542" i="1" s="1"/>
  <c r="I1542" i="1" s="1"/>
  <c r="H1541" i="1"/>
  <c r="D1541" i="1"/>
  <c r="J1541" i="1" s="1"/>
  <c r="C1541" i="1"/>
  <c r="G1541" i="1" s="1"/>
  <c r="I1541" i="1" s="1"/>
  <c r="H1540" i="1"/>
  <c r="D1540" i="1"/>
  <c r="J1540" i="1" s="1"/>
  <c r="C1540" i="1"/>
  <c r="G1540" i="1" s="1"/>
  <c r="I1540" i="1" s="1"/>
  <c r="D1539" i="1"/>
  <c r="H1539" i="1" s="1"/>
  <c r="C1539" i="1"/>
  <c r="H1538" i="1"/>
  <c r="D1538" i="1"/>
  <c r="C1538" i="1"/>
  <c r="G1538" i="1" s="1"/>
  <c r="D1537" i="1"/>
  <c r="H1537" i="1" s="1"/>
  <c r="C1537" i="1"/>
  <c r="D1536" i="1"/>
  <c r="H1535" i="1"/>
  <c r="D1535" i="1"/>
  <c r="C1535" i="1"/>
  <c r="G1535" i="1" s="1"/>
  <c r="D1534" i="1"/>
  <c r="H1534" i="1" s="1"/>
  <c r="C1534" i="1"/>
  <c r="H1533" i="1"/>
  <c r="D1533" i="1"/>
  <c r="C1533" i="1"/>
  <c r="G1533" i="1" s="1"/>
  <c r="D1532" i="1"/>
  <c r="H1532" i="1" s="1"/>
  <c r="C1532" i="1"/>
  <c r="H1531" i="1"/>
  <c r="D1531" i="1"/>
  <c r="C1531" i="1"/>
  <c r="G1531" i="1" s="1"/>
  <c r="D1530" i="1"/>
  <c r="H1530" i="1" s="1"/>
  <c r="C1530" i="1"/>
  <c r="H1529" i="1"/>
  <c r="D1529" i="1"/>
  <c r="C1529" i="1"/>
  <c r="G1529" i="1" s="1"/>
  <c r="D1528" i="1"/>
  <c r="H1528" i="1" s="1"/>
  <c r="C1528" i="1"/>
  <c r="H1527" i="1"/>
  <c r="D1527" i="1"/>
  <c r="C1527" i="1"/>
  <c r="G1527" i="1" s="1"/>
  <c r="D1526" i="1"/>
  <c r="H1526" i="1" s="1"/>
  <c r="C1526" i="1"/>
  <c r="H1525" i="1"/>
  <c r="D1525" i="1"/>
  <c r="C1525" i="1"/>
  <c r="G1525" i="1" s="1"/>
  <c r="D1524" i="1"/>
  <c r="D1523" i="1"/>
  <c r="H1523" i="1" s="1"/>
  <c r="C1523" i="1"/>
  <c r="H1522" i="1"/>
  <c r="D1522" i="1"/>
  <c r="C1522" i="1"/>
  <c r="G1522" i="1" s="1"/>
  <c r="D1521" i="1"/>
  <c r="H1521" i="1" s="1"/>
  <c r="C1521" i="1"/>
  <c r="H1520" i="1"/>
  <c r="D1520" i="1"/>
  <c r="C1520" i="1"/>
  <c r="G1520" i="1" s="1"/>
  <c r="D1519" i="1"/>
  <c r="H1519" i="1" s="1"/>
  <c r="C1519" i="1"/>
  <c r="H1518" i="1"/>
  <c r="D1518" i="1"/>
  <c r="C1518" i="1"/>
  <c r="G1518" i="1" s="1"/>
  <c r="D1517" i="1"/>
  <c r="H1517" i="1" s="1"/>
  <c r="C1517" i="1"/>
  <c r="H1516" i="1"/>
  <c r="D1516" i="1"/>
  <c r="C1516" i="1"/>
  <c r="G1516" i="1" s="1"/>
  <c r="D1515" i="1"/>
  <c r="H1515" i="1" s="1"/>
  <c r="C1515" i="1"/>
  <c r="H1514" i="1"/>
  <c r="D1514" i="1"/>
  <c r="C1514" i="1"/>
  <c r="G1514" i="1" s="1"/>
  <c r="D1513" i="1"/>
  <c r="H1513" i="1" s="1"/>
  <c r="C1513" i="1"/>
  <c r="H1512" i="1"/>
  <c r="D1512" i="1"/>
  <c r="C1512" i="1"/>
  <c r="G1512" i="1" s="1"/>
  <c r="D1511" i="1"/>
  <c r="H1511" i="1" s="1"/>
  <c r="C1511" i="1"/>
  <c r="H1510" i="1"/>
  <c r="D1510" i="1"/>
  <c r="C1510" i="1"/>
  <c r="G1510" i="1" s="1"/>
  <c r="D1509" i="1"/>
  <c r="H1509" i="1" s="1"/>
  <c r="C1509" i="1"/>
  <c r="H1508" i="1"/>
  <c r="D1508" i="1"/>
  <c r="C1508" i="1"/>
  <c r="G1508" i="1" s="1"/>
  <c r="D1507" i="1"/>
  <c r="H1507" i="1" s="1"/>
  <c r="C1507" i="1"/>
  <c r="H1506" i="1"/>
  <c r="D1506" i="1"/>
  <c r="C1506" i="1"/>
  <c r="G1506" i="1" s="1"/>
  <c r="D1505" i="1"/>
  <c r="H1505" i="1" s="1"/>
  <c r="C1505" i="1"/>
  <c r="H1504" i="1"/>
  <c r="D1504" i="1"/>
  <c r="C1504" i="1"/>
  <c r="G1504" i="1" s="1"/>
  <c r="D1503" i="1"/>
  <c r="H1503" i="1" s="1"/>
  <c r="C1503" i="1"/>
  <c r="H1502" i="1"/>
  <c r="D1502" i="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H1493" i="1" s="1"/>
  <c r="C1493" i="1"/>
  <c r="H1492" i="1"/>
  <c r="D1492" i="1"/>
  <c r="C1492" i="1"/>
  <c r="G1492" i="1" s="1"/>
  <c r="D1491" i="1"/>
  <c r="H1491" i="1" s="1"/>
  <c r="C1491" i="1"/>
  <c r="H1490" i="1"/>
  <c r="D1490" i="1"/>
  <c r="C1490" i="1"/>
  <c r="G1490" i="1" s="1"/>
  <c r="D1489" i="1"/>
  <c r="H1489" i="1" s="1"/>
  <c r="C1489" i="1"/>
  <c r="H1488" i="1"/>
  <c r="D1488" i="1"/>
  <c r="C1488" i="1"/>
  <c r="G1488" i="1" s="1"/>
  <c r="D1487" i="1"/>
  <c r="H1487" i="1" s="1"/>
  <c r="C1487" i="1"/>
  <c r="H1486" i="1"/>
  <c r="D1486" i="1"/>
  <c r="C1486" i="1"/>
  <c r="G1486" i="1" s="1"/>
  <c r="D1485" i="1"/>
  <c r="H1485" i="1" s="1"/>
  <c r="C1485" i="1"/>
  <c r="D1484" i="1"/>
  <c r="H1483" i="1"/>
  <c r="D1483" i="1"/>
  <c r="C1483" i="1"/>
  <c r="G1483" i="1" s="1"/>
  <c r="D1482" i="1"/>
  <c r="H1482" i="1" s="1"/>
  <c r="C1482" i="1"/>
  <c r="H1481" i="1"/>
  <c r="D1481" i="1"/>
  <c r="C1481" i="1"/>
  <c r="G1481" i="1" s="1"/>
  <c r="D1480" i="1"/>
  <c r="H1480" i="1" s="1"/>
  <c r="C1480" i="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C1468" i="1"/>
  <c r="G1468" i="1" s="1"/>
  <c r="D1467" i="1"/>
  <c r="C1467" i="1"/>
  <c r="G1467" i="1" s="1"/>
  <c r="D1466" i="1"/>
  <c r="C1466" i="1"/>
  <c r="G1466" i="1" s="1"/>
  <c r="D1465" i="1"/>
  <c r="C1465" i="1"/>
  <c r="G1465" i="1" s="1"/>
  <c r="D1464" i="1"/>
  <c r="C1464" i="1"/>
  <c r="G1464" i="1" s="1"/>
  <c r="D1463" i="1"/>
  <c r="C1463" i="1"/>
  <c r="G1463" i="1" s="1"/>
  <c r="D1462" i="1"/>
  <c r="C1462" i="1"/>
  <c r="G1462" i="1" s="1"/>
  <c r="D1461" i="1"/>
  <c r="C1461" i="1"/>
  <c r="G1461" i="1" s="1"/>
  <c r="D1460" i="1"/>
  <c r="C1460" i="1"/>
  <c r="G1460" i="1" s="1"/>
  <c r="D1459" i="1"/>
  <c r="C1459" i="1"/>
  <c r="G1459" i="1" s="1"/>
  <c r="D1458" i="1"/>
  <c r="C1458" i="1"/>
  <c r="G1458" i="1" s="1"/>
  <c r="D1457" i="1"/>
  <c r="C1457" i="1"/>
  <c r="G1457" i="1" s="1"/>
  <c r="D1456" i="1"/>
  <c r="C1456" i="1"/>
  <c r="G1456" i="1" s="1"/>
  <c r="D1455" i="1"/>
  <c r="C1455" i="1"/>
  <c r="G1455" i="1" s="1"/>
  <c r="D1454" i="1"/>
  <c r="C1454" i="1"/>
  <c r="G1454" i="1" s="1"/>
  <c r="D1453" i="1"/>
  <c r="C1453" i="1"/>
  <c r="G1453" i="1" s="1"/>
  <c r="D1452" i="1"/>
  <c r="C1452" i="1"/>
  <c r="G1452" i="1" s="1"/>
  <c r="D1451" i="1"/>
  <c r="C1451" i="1"/>
  <c r="G1451" i="1" s="1"/>
  <c r="D1450" i="1"/>
  <c r="C1450" i="1"/>
  <c r="G1450" i="1" s="1"/>
  <c r="D1449" i="1"/>
  <c r="C1449" i="1"/>
  <c r="G1449" i="1" s="1"/>
  <c r="D1448" i="1"/>
  <c r="C1448" i="1"/>
  <c r="G1448" i="1" s="1"/>
  <c r="D1447" i="1"/>
  <c r="C1447" i="1"/>
  <c r="G1447" i="1" s="1"/>
  <c r="D1446" i="1"/>
  <c r="C1446" i="1"/>
  <c r="G1446" i="1" s="1"/>
  <c r="D1445" i="1"/>
  <c r="C1445" i="1"/>
  <c r="G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C1435" i="1"/>
  <c r="G1435" i="1" s="1"/>
  <c r="D1434" i="1"/>
  <c r="C1434" i="1"/>
  <c r="G1434" i="1" s="1"/>
  <c r="D1433" i="1"/>
  <c r="C1433" i="1"/>
  <c r="G1433" i="1" s="1"/>
  <c r="D1432" i="1"/>
  <c r="C1432" i="1"/>
  <c r="G1432" i="1" s="1"/>
  <c r="D1431" i="1"/>
  <c r="C1431" i="1"/>
  <c r="G1431" i="1" s="1"/>
  <c r="D1430" i="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C1410" i="1"/>
  <c r="G1410" i="1" s="1"/>
  <c r="D1409" i="1"/>
  <c r="C1409" i="1"/>
  <c r="G1409" i="1" s="1"/>
  <c r="D1408" i="1"/>
  <c r="C1408" i="1"/>
  <c r="G1408" i="1" s="1"/>
  <c r="D1407" i="1"/>
  <c r="C1407" i="1"/>
  <c r="G1407" i="1" s="1"/>
  <c r="D1406" i="1"/>
  <c r="C1406" i="1"/>
  <c r="G1406" i="1" s="1"/>
  <c r="D1405" i="1"/>
  <c r="C1405" i="1"/>
  <c r="G1405" i="1" s="1"/>
  <c r="D1404" i="1"/>
  <c r="C1404" i="1"/>
  <c r="G1404" i="1" s="1"/>
  <c r="D1403" i="1"/>
  <c r="C1403" i="1"/>
  <c r="G1403" i="1" s="1"/>
  <c r="D1402" i="1"/>
  <c r="C1402" i="1"/>
  <c r="G1402" i="1" s="1"/>
  <c r="D1401" i="1"/>
  <c r="C1401" i="1"/>
  <c r="G1401" i="1" s="1"/>
  <c r="D1400" i="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G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G1264" i="1" s="1"/>
  <c r="D1263" i="1"/>
  <c r="C1263" i="1"/>
  <c r="G1263" i="1" s="1"/>
  <c r="D1262" i="1"/>
  <c r="C1262" i="1"/>
  <c r="G1262" i="1" s="1"/>
  <c r="D1261" i="1"/>
  <c r="C1261" i="1"/>
  <c r="G1261" i="1" s="1"/>
  <c r="D1260" i="1"/>
  <c r="C1260" i="1"/>
  <c r="G1260" i="1" s="1"/>
  <c r="D1259" i="1"/>
  <c r="C1259" i="1"/>
  <c r="G1259" i="1" s="1"/>
  <c r="D1258" i="1"/>
  <c r="D1257" i="1"/>
  <c r="C1257" i="1"/>
  <c r="G1257" i="1" s="1"/>
  <c r="D1256" i="1"/>
  <c r="C1256" i="1"/>
  <c r="G1256" i="1" s="1"/>
  <c r="D1255" i="1"/>
  <c r="C1255" i="1"/>
  <c r="G1255" i="1" s="1"/>
  <c r="D1254" i="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C1235" i="1"/>
  <c r="G1235" i="1" s="1"/>
  <c r="D1234" i="1"/>
  <c r="C1234" i="1"/>
  <c r="G1234" i="1" s="1"/>
  <c r="D1233" i="1"/>
  <c r="C1233" i="1"/>
  <c r="G1233" i="1" s="1"/>
  <c r="D1232" i="1"/>
  <c r="C1232" i="1"/>
  <c r="G1232" i="1" s="1"/>
  <c r="D1231" i="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G1224" i="1" s="1"/>
  <c r="D1223" i="1"/>
  <c r="C1223" i="1"/>
  <c r="G1223" i="1" s="1"/>
  <c r="D1222" i="1"/>
  <c r="D1221" i="1"/>
  <c r="C1221" i="1"/>
  <c r="G1221" i="1" s="1"/>
  <c r="D1220" i="1"/>
  <c r="C1220" i="1"/>
  <c r="G1220" i="1" s="1"/>
  <c r="D1219" i="1"/>
  <c r="C1219" i="1"/>
  <c r="G1219" i="1" s="1"/>
  <c r="D1218" i="1"/>
  <c r="C1218" i="1"/>
  <c r="G1218" i="1" s="1"/>
  <c r="D1217" i="1"/>
  <c r="C1217" i="1"/>
  <c r="G1217" i="1" s="1"/>
  <c r="D1216" i="1"/>
  <c r="C1216" i="1"/>
  <c r="G1216" i="1" s="1"/>
  <c r="D1215" i="1"/>
  <c r="C1215" i="1"/>
  <c r="G1215" i="1" s="1"/>
  <c r="D1214" i="1"/>
  <c r="C1214" i="1"/>
  <c r="G1214" i="1" s="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G1184" i="1" s="1"/>
  <c r="D1183" i="1"/>
  <c r="C1183" i="1"/>
  <c r="G1183" i="1" s="1"/>
  <c r="D1182" i="1"/>
  <c r="C1182" i="1"/>
  <c r="G1182" i="1" s="1"/>
  <c r="D1181" i="1"/>
  <c r="C1181" i="1"/>
  <c r="G1181" i="1" s="1"/>
  <c r="D1178" i="1"/>
  <c r="C1178" i="1"/>
  <c r="G1178" i="1" s="1"/>
  <c r="D1177" i="1"/>
  <c r="C1177" i="1"/>
  <c r="G1177" i="1" s="1"/>
  <c r="D1176" i="1"/>
  <c r="C1176" i="1"/>
  <c r="G1176" i="1" s="1"/>
  <c r="D1175" i="1"/>
  <c r="C1175" i="1"/>
  <c r="G1175" i="1" s="1"/>
  <c r="D1174" i="1"/>
  <c r="C1174" i="1"/>
  <c r="G1174" i="1" s="1"/>
  <c r="D1173" i="1"/>
  <c r="C1173" i="1"/>
  <c r="G1173" i="1" s="1"/>
  <c r="D1172" i="1"/>
  <c r="C1172" i="1"/>
  <c r="G1172" i="1" s="1"/>
  <c r="D1171" i="1"/>
  <c r="C1171" i="1"/>
  <c r="G1171" i="1" s="1"/>
  <c r="D1170" i="1"/>
  <c r="C1170" i="1"/>
  <c r="G1170" i="1" s="1"/>
  <c r="D1169" i="1"/>
  <c r="C1169" i="1"/>
  <c r="G1169" i="1" s="1"/>
  <c r="D1168" i="1"/>
  <c r="C1168" i="1"/>
  <c r="G1168" i="1" s="1"/>
  <c r="D1167" i="1"/>
  <c r="C1167" i="1"/>
  <c r="G1167" i="1" s="1"/>
  <c r="D1166" i="1"/>
  <c r="C1166" i="1"/>
  <c r="G1166" i="1" s="1"/>
  <c r="D1165" i="1"/>
  <c r="C1165" i="1"/>
  <c r="G1165" i="1" s="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G1156" i="1" s="1"/>
  <c r="D1155" i="1"/>
  <c r="C1155" i="1"/>
  <c r="G1155" i="1" s="1"/>
  <c r="D1154" i="1"/>
  <c r="C1154" i="1"/>
  <c r="G1154" i="1" s="1"/>
  <c r="D1153" i="1"/>
  <c r="C1153" i="1"/>
  <c r="G1153" i="1" s="1"/>
  <c r="D1152" i="1"/>
  <c r="C1152" i="1"/>
  <c r="G1152" i="1" s="1"/>
  <c r="D1151" i="1"/>
  <c r="C1151" i="1"/>
  <c r="G1151" i="1" s="1"/>
  <c r="D1150" i="1"/>
  <c r="C1150" i="1"/>
  <c r="G1150" i="1" s="1"/>
  <c r="D1149" i="1"/>
  <c r="C1149" i="1"/>
  <c r="G1149" i="1" s="1"/>
  <c r="D1148" i="1"/>
  <c r="C1148" i="1"/>
  <c r="G1148" i="1" s="1"/>
  <c r="D1147" i="1"/>
  <c r="C1147" i="1"/>
  <c r="G1147" i="1" s="1"/>
  <c r="D1146" i="1"/>
  <c r="C1146" i="1"/>
  <c r="G1146" i="1" s="1"/>
  <c r="D1145" i="1"/>
  <c r="C1145" i="1"/>
  <c r="G1145" i="1" s="1"/>
  <c r="D1144" i="1"/>
  <c r="C1144" i="1"/>
  <c r="G1144" i="1" s="1"/>
  <c r="D1143" i="1"/>
  <c r="C1143" i="1"/>
  <c r="G1143" i="1" s="1"/>
  <c r="D1142" i="1"/>
  <c r="C1142" i="1"/>
  <c r="G1142" i="1" s="1"/>
  <c r="D1141" i="1"/>
  <c r="C1141" i="1"/>
  <c r="G1141" i="1" s="1"/>
  <c r="D1140" i="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C1093" i="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C1075" i="1"/>
  <c r="G1075" i="1" s="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D1065" i="1"/>
  <c r="C1065" i="1"/>
  <c r="G1065" i="1" s="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6" i="1"/>
  <c r="C1046" i="1"/>
  <c r="G1046" i="1" s="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7" i="1"/>
  <c r="C1017" i="1"/>
  <c r="G1017" i="1" s="1"/>
  <c r="D1016" i="1"/>
  <c r="C1016" i="1"/>
  <c r="G1016" i="1" s="1"/>
  <c r="D1015" i="1"/>
  <c r="C1015" i="1"/>
  <c r="G1015" i="1" s="1"/>
  <c r="D1014" i="1"/>
  <c r="C1014" i="1"/>
  <c r="G1014" i="1" s="1"/>
  <c r="D1013" i="1"/>
  <c r="C1013" i="1"/>
  <c r="G1013" i="1" s="1"/>
  <c r="D1012" i="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5" i="1"/>
  <c r="C985" i="1"/>
  <c r="G985" i="1" s="1"/>
  <c r="D984" i="1"/>
  <c r="C984" i="1"/>
  <c r="G984" i="1" s="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D728" i="1"/>
  <c r="C728" i="1"/>
  <c r="G728" i="1" s="1"/>
  <c r="D727" i="1"/>
  <c r="C727" i="1"/>
  <c r="D726" i="1"/>
  <c r="C726" i="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D676" i="1"/>
  <c r="C676" i="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G655" i="1" s="1"/>
  <c r="D654" i="1"/>
  <c r="C654" i="1"/>
  <c r="G654" i="1" s="1"/>
  <c r="D653" i="1"/>
  <c r="C653" i="1"/>
  <c r="D652" i="1"/>
  <c r="C652" i="1"/>
  <c r="G652" i="1" s="1"/>
  <c r="D651" i="1"/>
  <c r="C651" i="1"/>
  <c r="D650" i="1"/>
  <c r="C650" i="1"/>
  <c r="G650" i="1" s="1"/>
  <c r="D649" i="1"/>
  <c r="C649" i="1"/>
  <c r="G649" i="1" s="1"/>
  <c r="D648" i="1"/>
  <c r="C648" i="1"/>
  <c r="G648" i="1" s="1"/>
  <c r="D647" i="1"/>
  <c r="C647" i="1"/>
  <c r="G647" i="1" s="1"/>
  <c r="D646" i="1"/>
  <c r="C646" i="1"/>
  <c r="G646" i="1" s="1"/>
  <c r="D645" i="1"/>
  <c r="C645" i="1"/>
  <c r="G645" i="1" s="1"/>
  <c r="C642" i="1"/>
  <c r="D636" i="1"/>
  <c r="C636" i="1"/>
  <c r="G636" i="1" s="1"/>
  <c r="D635" i="1"/>
  <c r="C635" i="1"/>
  <c r="G635" i="1" s="1"/>
  <c r="D632" i="1"/>
  <c r="C632" i="1"/>
  <c r="G632" i="1" s="1"/>
  <c r="D631" i="1"/>
  <c r="C631" i="1"/>
  <c r="G631" i="1" s="1"/>
  <c r="D630" i="1"/>
  <c r="C630" i="1"/>
  <c r="G630" i="1" s="1"/>
  <c r="D629" i="1"/>
  <c r="C629" i="1"/>
  <c r="G629" i="1" s="1"/>
  <c r="D628" i="1"/>
  <c r="C628" i="1"/>
  <c r="G628" i="1" s="1"/>
  <c r="D627" i="1"/>
  <c r="C627" i="1"/>
  <c r="G627" i="1" s="1"/>
  <c r="D626" i="1"/>
  <c r="C626" i="1"/>
  <c r="G626" i="1" s="1"/>
  <c r="D625" i="1"/>
  <c r="C625" i="1"/>
  <c r="G625" i="1" s="1"/>
  <c r="D624" i="1"/>
  <c r="C624" i="1"/>
  <c r="G624" i="1" s="1"/>
  <c r="D623" i="1"/>
  <c r="C623" i="1"/>
  <c r="G623" i="1" s="1"/>
  <c r="D622" i="1"/>
  <c r="C622" i="1"/>
  <c r="G622" i="1" s="1"/>
  <c r="D621" i="1"/>
  <c r="C621" i="1"/>
  <c r="D620" i="1"/>
  <c r="C620" i="1"/>
  <c r="G620" i="1" s="1"/>
  <c r="D619" i="1"/>
  <c r="C619" i="1"/>
  <c r="G619" i="1" s="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D587" i="1"/>
  <c r="C587" i="1"/>
  <c r="G587" i="1" s="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D528" i="1"/>
  <c r="C528" i="1"/>
  <c r="G528" i="1" s="1"/>
  <c r="D527" i="1"/>
  <c r="C527" i="1"/>
  <c r="G527" i="1" s="1"/>
  <c r="D526" i="1"/>
  <c r="C526" i="1"/>
  <c r="G526" i="1" s="1"/>
  <c r="D525" i="1"/>
  <c r="C525" i="1"/>
  <c r="G525" i="1" s="1"/>
  <c r="D524" i="1"/>
  <c r="C524" i="1"/>
  <c r="G524" i="1" s="1"/>
  <c r="D523" i="1"/>
  <c r="C523" i="1"/>
  <c r="G523" i="1" s="1"/>
  <c r="D522" i="1"/>
  <c r="C522" i="1"/>
  <c r="G522" i="1" s="1"/>
  <c r="D521" i="1"/>
  <c r="C521" i="1"/>
  <c r="G521" i="1" s="1"/>
  <c r="D520" i="1"/>
  <c r="C520" i="1"/>
  <c r="G520" i="1" s="1"/>
  <c r="D519" i="1"/>
  <c r="C519" i="1"/>
  <c r="G519" i="1" s="1"/>
  <c r="D518" i="1"/>
  <c r="C518" i="1"/>
  <c r="G518" i="1" s="1"/>
  <c r="D517" i="1"/>
  <c r="C517" i="1"/>
  <c r="G517" i="1" s="1"/>
  <c r="D516" i="1"/>
  <c r="D515" i="1"/>
  <c r="C515" i="1"/>
  <c r="G515" i="1" s="1"/>
  <c r="D514" i="1"/>
  <c r="C514" i="1"/>
  <c r="G514" i="1" s="1"/>
  <c r="D513" i="1"/>
  <c r="C513" i="1"/>
  <c r="G513" i="1" s="1"/>
  <c r="D512" i="1"/>
  <c r="C512" i="1"/>
  <c r="G512" i="1" s="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5" i="1"/>
  <c r="D484" i="1"/>
  <c r="C484" i="1"/>
  <c r="G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C473" i="1"/>
  <c r="D472" i="1"/>
  <c r="C472" i="1"/>
  <c r="G472" i="1" s="1"/>
  <c r="D471" i="1"/>
  <c r="C471" i="1"/>
  <c r="G471" i="1" s="1"/>
  <c r="D470" i="1"/>
  <c r="C470" i="1"/>
  <c r="G470" i="1" s="1"/>
  <c r="D469" i="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D460" i="1"/>
  <c r="C460" i="1"/>
  <c r="G460" i="1" s="1"/>
  <c r="D459" i="1"/>
  <c r="C459" i="1"/>
  <c r="G459" i="1" s="1"/>
  <c r="D458" i="1"/>
  <c r="C458" i="1"/>
  <c r="G458" i="1" s="1"/>
  <c r="D457" i="1"/>
  <c r="C457" i="1"/>
  <c r="G457" i="1" s="1"/>
  <c r="D456" i="1"/>
  <c r="C456" i="1"/>
  <c r="G456" i="1" s="1"/>
  <c r="D455" i="1"/>
  <c r="C455" i="1"/>
  <c r="G455" i="1" s="1"/>
  <c r="D454" i="1"/>
  <c r="C454" i="1"/>
  <c r="G454" i="1" s="1"/>
  <c r="D453" i="1"/>
  <c r="C453" i="1"/>
  <c r="G453" i="1" s="1"/>
  <c r="D452" i="1"/>
  <c r="C452" i="1"/>
  <c r="G452" i="1" s="1"/>
  <c r="D451" i="1"/>
  <c r="C451" i="1"/>
  <c r="G451" i="1" s="1"/>
  <c r="D450" i="1"/>
  <c r="C450" i="1"/>
  <c r="G450" i="1" s="1"/>
  <c r="D449" i="1"/>
  <c r="C449" i="1"/>
  <c r="G449" i="1" s="1"/>
  <c r="D448" i="1"/>
  <c r="C448" i="1"/>
  <c r="G448" i="1" s="1"/>
  <c r="D447" i="1"/>
  <c r="C447" i="1"/>
  <c r="G447" i="1" s="1"/>
  <c r="D446" i="1"/>
  <c r="C446" i="1"/>
  <c r="G446" i="1" s="1"/>
  <c r="D445" i="1"/>
  <c r="C445" i="1"/>
  <c r="G445" i="1" s="1"/>
  <c r="D444" i="1"/>
  <c r="C444" i="1"/>
  <c r="G444" i="1" s="1"/>
  <c r="D443" i="1"/>
  <c r="C443" i="1"/>
  <c r="G443" i="1" s="1"/>
  <c r="D442" i="1"/>
  <c r="C442" i="1"/>
  <c r="G442" i="1" s="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G430" i="1" s="1"/>
  <c r="D429" i="1"/>
  <c r="C429" i="1"/>
  <c r="G429" i="1" s="1"/>
  <c r="D428" i="1"/>
  <c r="C428" i="1"/>
  <c r="G428" i="1" s="1"/>
  <c r="D427" i="1"/>
  <c r="C427" i="1"/>
  <c r="G427" i="1" s="1"/>
  <c r="D426" i="1"/>
  <c r="C426" i="1"/>
  <c r="G426" i="1" s="1"/>
  <c r="D425" i="1"/>
  <c r="C423" i="1"/>
  <c r="C422" i="1"/>
  <c r="C421" i="1"/>
  <c r="D416" i="1"/>
  <c r="C416" i="1"/>
  <c r="D415" i="1"/>
  <c r="C415" i="1"/>
  <c r="D414" i="1"/>
  <c r="C414" i="1"/>
  <c r="D412" i="1"/>
  <c r="D411" i="1"/>
  <c r="C411" i="1"/>
  <c r="G411" i="1" s="1"/>
  <c r="D410" i="1"/>
  <c r="C410" i="1"/>
  <c r="G410" i="1" s="1"/>
  <c r="D409" i="1"/>
  <c r="C409" i="1"/>
  <c r="G409" i="1" s="1"/>
  <c r="D408" i="1"/>
  <c r="C408" i="1"/>
  <c r="G408" i="1" s="1"/>
  <c r="D407" i="1"/>
  <c r="C407" i="1"/>
  <c r="G407" i="1" s="1"/>
  <c r="D406" i="1"/>
  <c r="C406" i="1"/>
  <c r="G406" i="1" s="1"/>
  <c r="D405" i="1"/>
  <c r="C405" i="1"/>
  <c r="G405" i="1" s="1"/>
  <c r="D404" i="1"/>
  <c r="C404" i="1"/>
  <c r="G404" i="1" s="1"/>
  <c r="D403" i="1"/>
  <c r="C403" i="1"/>
  <c r="G403" i="1" s="1"/>
  <c r="D402" i="1"/>
  <c r="C402" i="1"/>
  <c r="G402" i="1" s="1"/>
  <c r="D401" i="1"/>
  <c r="D400" i="1"/>
  <c r="C400" i="1"/>
  <c r="G400" i="1" s="1"/>
  <c r="D399" i="1"/>
  <c r="C399" i="1"/>
  <c r="G399" i="1" s="1"/>
  <c r="D398" i="1"/>
  <c r="C398" i="1"/>
  <c r="G398" i="1" s="1"/>
  <c r="D397" i="1"/>
  <c r="C397" i="1"/>
  <c r="G397" i="1" s="1"/>
  <c r="D396" i="1"/>
  <c r="C396" i="1"/>
  <c r="G396" i="1" s="1"/>
  <c r="D395" i="1"/>
  <c r="C395" i="1"/>
  <c r="G395" i="1" s="1"/>
  <c r="D394" i="1"/>
  <c r="C394" i="1"/>
  <c r="G394" i="1" s="1"/>
  <c r="D393" i="1"/>
  <c r="C393" i="1"/>
  <c r="G393" i="1" s="1"/>
  <c r="D392" i="1"/>
  <c r="C392" i="1"/>
  <c r="G392" i="1" s="1"/>
  <c r="D391" i="1"/>
  <c r="C391" i="1"/>
  <c r="G391" i="1" s="1"/>
  <c r="D390" i="1"/>
  <c r="C390" i="1"/>
  <c r="G390" i="1" s="1"/>
  <c r="D389" i="1"/>
  <c r="C389" i="1"/>
  <c r="D388" i="1"/>
  <c r="C388" i="1"/>
  <c r="G388" i="1" s="1"/>
  <c r="D387" i="1"/>
  <c r="C387" i="1"/>
  <c r="G387" i="1" s="1"/>
  <c r="D386" i="1"/>
  <c r="C386" i="1"/>
  <c r="G386" i="1" s="1"/>
  <c r="D385" i="1"/>
  <c r="C385" i="1"/>
  <c r="G385" i="1" s="1"/>
  <c r="D384" i="1"/>
  <c r="C384" i="1"/>
  <c r="G384" i="1" s="1"/>
  <c r="D383" i="1"/>
  <c r="C383" i="1"/>
  <c r="G383" i="1" s="1"/>
  <c r="D382" i="1"/>
  <c r="C382" i="1"/>
  <c r="G382" i="1" s="1"/>
  <c r="D381" i="1"/>
  <c r="C381" i="1"/>
  <c r="G381" i="1" s="1"/>
  <c r="D380" i="1"/>
  <c r="C380" i="1"/>
  <c r="G380" i="1" s="1"/>
  <c r="D379" i="1"/>
  <c r="C379" i="1"/>
  <c r="G379" i="1" s="1"/>
  <c r="D378" i="1"/>
  <c r="C378" i="1"/>
  <c r="G378" i="1" s="1"/>
  <c r="D377" i="1"/>
  <c r="C377" i="1"/>
  <c r="G377" i="1" s="1"/>
  <c r="D376" i="1"/>
  <c r="C376" i="1"/>
  <c r="G376" i="1" s="1"/>
  <c r="D375" i="1"/>
  <c r="C375" i="1"/>
  <c r="D374" i="1"/>
  <c r="C374" i="1"/>
  <c r="D373" i="1"/>
  <c r="C373" i="1"/>
  <c r="G373" i="1" s="1"/>
  <c r="D372" i="1"/>
  <c r="C372" i="1"/>
  <c r="G372" i="1" s="1"/>
  <c r="D371" i="1"/>
  <c r="C371" i="1"/>
  <c r="G371" i="1" s="1"/>
  <c r="D370" i="1"/>
  <c r="C370" i="1"/>
  <c r="G370" i="1" s="1"/>
  <c r="D369" i="1"/>
  <c r="C369" i="1"/>
  <c r="G369" i="1" s="1"/>
  <c r="D368" i="1"/>
  <c r="C368" i="1"/>
  <c r="D367" i="1"/>
  <c r="C367" i="1"/>
  <c r="G367" i="1" s="1"/>
  <c r="D366" i="1"/>
  <c r="C366" i="1"/>
  <c r="G366" i="1" s="1"/>
  <c r="D365" i="1"/>
  <c r="C365" i="1"/>
  <c r="G365" i="1" s="1"/>
  <c r="D364" i="1"/>
  <c r="C364" i="1"/>
  <c r="G364" i="1" s="1"/>
  <c r="D363" i="1"/>
  <c r="C363" i="1"/>
  <c r="G363" i="1" s="1"/>
  <c r="D362" i="1"/>
  <c r="C362" i="1"/>
  <c r="G362" i="1" s="1"/>
  <c r="D361" i="1"/>
  <c r="C361" i="1"/>
  <c r="G361" i="1" s="1"/>
  <c r="D360" i="1"/>
  <c r="C360" i="1"/>
  <c r="G360" i="1" s="1"/>
  <c r="D359" i="1"/>
  <c r="C359" i="1"/>
  <c r="G359" i="1" s="1"/>
  <c r="D358" i="1"/>
  <c r="C358" i="1"/>
  <c r="G358" i="1" s="1"/>
  <c r="D357" i="1"/>
  <c r="C357" i="1"/>
  <c r="G357" i="1" s="1"/>
  <c r="D356" i="1"/>
  <c r="C356" i="1"/>
  <c r="G356" i="1" s="1"/>
  <c r="D355" i="1"/>
  <c r="D354" i="1"/>
  <c r="C354" i="1"/>
  <c r="G354" i="1" s="1"/>
  <c r="D353" i="1"/>
  <c r="C353" i="1"/>
  <c r="G353" i="1" s="1"/>
  <c r="D352" i="1"/>
  <c r="C352" i="1"/>
  <c r="G352" i="1" s="1"/>
  <c r="D351" i="1"/>
  <c r="C351" i="1"/>
  <c r="G351" i="1" s="1"/>
  <c r="D350" i="1"/>
  <c r="C350" i="1"/>
  <c r="G350" i="1" s="1"/>
  <c r="D349" i="1"/>
  <c r="D348" i="1"/>
  <c r="C348" i="1"/>
  <c r="G348" i="1" s="1"/>
  <c r="D347" i="1"/>
  <c r="C347" i="1"/>
  <c r="G347" i="1" s="1"/>
  <c r="D346" i="1"/>
  <c r="C346" i="1"/>
  <c r="G346" i="1" s="1"/>
  <c r="D345" i="1"/>
  <c r="C345" i="1"/>
  <c r="G345" i="1" s="1"/>
  <c r="D344" i="1"/>
  <c r="C344" i="1"/>
  <c r="G344" i="1" s="1"/>
  <c r="D343" i="1"/>
  <c r="C343" i="1"/>
  <c r="G343" i="1" s="1"/>
  <c r="D342" i="1"/>
  <c r="C342" i="1"/>
  <c r="G342" i="1" s="1"/>
  <c r="D341" i="1"/>
  <c r="C341" i="1"/>
  <c r="G341" i="1" s="1"/>
  <c r="D340" i="1"/>
  <c r="C340" i="1"/>
  <c r="G340" i="1" s="1"/>
  <c r="D339" i="1"/>
  <c r="C339" i="1"/>
  <c r="G339" i="1" s="1"/>
  <c r="D338" i="1"/>
  <c r="C338" i="1"/>
  <c r="G338" i="1" s="1"/>
  <c r="D337" i="1"/>
  <c r="C337" i="1"/>
  <c r="G337" i="1" s="1"/>
  <c r="D336" i="1"/>
  <c r="C336" i="1"/>
  <c r="G336" i="1" s="1"/>
  <c r="D335" i="1"/>
  <c r="C335" i="1"/>
  <c r="G335" i="1" s="1"/>
  <c r="D334" i="1"/>
  <c r="C334" i="1"/>
  <c r="G334" i="1" s="1"/>
  <c r="D333" i="1"/>
  <c r="C333" i="1"/>
  <c r="G333" i="1" s="1"/>
  <c r="D332" i="1"/>
  <c r="C332" i="1"/>
  <c r="G332" i="1" s="1"/>
  <c r="D331" i="1"/>
  <c r="C331" i="1"/>
  <c r="G331" i="1" s="1"/>
  <c r="D330" i="1"/>
  <c r="C330" i="1"/>
  <c r="G330" i="1" s="1"/>
  <c r="D329" i="1"/>
  <c r="C329" i="1"/>
  <c r="G329" i="1" s="1"/>
  <c r="D328" i="1"/>
  <c r="C328" i="1"/>
  <c r="G328" i="1" s="1"/>
  <c r="D327" i="1"/>
  <c r="C327" i="1"/>
  <c r="G327" i="1" s="1"/>
  <c r="D326" i="1"/>
  <c r="C326" i="1"/>
  <c r="G326" i="1" s="1"/>
  <c r="D325" i="1"/>
  <c r="C325" i="1"/>
  <c r="G325" i="1" s="1"/>
  <c r="D324" i="1"/>
  <c r="C324" i="1"/>
  <c r="G324" i="1" s="1"/>
  <c r="D323" i="1"/>
  <c r="C323" i="1"/>
  <c r="G323" i="1" s="1"/>
  <c r="D322" i="1"/>
  <c r="C322" i="1"/>
  <c r="G322" i="1" s="1"/>
  <c r="D321" i="1"/>
  <c r="C321" i="1"/>
  <c r="G321" i="1" s="1"/>
  <c r="D320" i="1"/>
  <c r="C320" i="1"/>
  <c r="G320" i="1" s="1"/>
  <c r="D319" i="1"/>
  <c r="C319" i="1"/>
  <c r="G319" i="1" s="1"/>
  <c r="D318" i="1"/>
  <c r="C318" i="1"/>
  <c r="G318" i="1" s="1"/>
  <c r="D317" i="1"/>
  <c r="C317" i="1"/>
  <c r="G317" i="1" s="1"/>
  <c r="D316" i="1"/>
  <c r="C316" i="1"/>
  <c r="G316" i="1" s="1"/>
  <c r="D315" i="1"/>
  <c r="C315" i="1"/>
  <c r="G315" i="1" s="1"/>
  <c r="D314" i="1"/>
  <c r="C314" i="1"/>
  <c r="G314" i="1" s="1"/>
  <c r="D313" i="1"/>
  <c r="C313" i="1"/>
  <c r="G313" i="1" s="1"/>
  <c r="D312" i="1"/>
  <c r="C312" i="1"/>
  <c r="G312" i="1" s="1"/>
  <c r="D311" i="1"/>
  <c r="C311" i="1"/>
  <c r="G311" i="1" s="1"/>
  <c r="D310" i="1"/>
  <c r="C310" i="1"/>
  <c r="G310" i="1" s="1"/>
  <c r="D309" i="1"/>
  <c r="C309" i="1"/>
  <c r="G309" i="1" s="1"/>
  <c r="D308" i="1"/>
  <c r="C308" i="1"/>
  <c r="G308" i="1" s="1"/>
  <c r="D307" i="1"/>
  <c r="C307" i="1"/>
  <c r="G307" i="1" s="1"/>
  <c r="D306" i="1"/>
  <c r="C306" i="1"/>
  <c r="G306" i="1" s="1"/>
  <c r="D305" i="1"/>
  <c r="C305" i="1"/>
  <c r="G305" i="1" s="1"/>
  <c r="D304" i="1"/>
  <c r="C304" i="1"/>
  <c r="G304" i="1" s="1"/>
  <c r="D303" i="1"/>
  <c r="D302" i="1"/>
  <c r="C302" i="1"/>
  <c r="G302" i="1" s="1"/>
  <c r="D301" i="1"/>
  <c r="C301" i="1"/>
  <c r="G301" i="1" s="1"/>
  <c r="D300" i="1"/>
  <c r="C300" i="1"/>
  <c r="D299" i="1"/>
  <c r="C299" i="1"/>
  <c r="D298" i="1"/>
  <c r="C298" i="1"/>
  <c r="D294" i="1"/>
  <c r="C294" i="1"/>
  <c r="G294" i="1" s="1"/>
  <c r="D293" i="1"/>
  <c r="C293" i="1"/>
  <c r="G293" i="1" s="1"/>
  <c r="D292" i="1"/>
  <c r="C292" i="1"/>
  <c r="G292" i="1" s="1"/>
  <c r="D291" i="1"/>
  <c r="C291" i="1"/>
  <c r="G291" i="1" s="1"/>
  <c r="D290" i="1"/>
  <c r="C290" i="1"/>
  <c r="G290" i="1" s="1"/>
  <c r="D289" i="1"/>
  <c r="C289" i="1"/>
  <c r="G289" i="1" s="1"/>
  <c r="D288" i="1"/>
  <c r="C288" i="1"/>
  <c r="G288" i="1" s="1"/>
  <c r="D287" i="1"/>
  <c r="C287" i="1"/>
  <c r="G287" i="1" s="1"/>
  <c r="D286" i="1"/>
  <c r="C286" i="1"/>
  <c r="G286" i="1" s="1"/>
  <c r="D285" i="1"/>
  <c r="C285" i="1"/>
  <c r="G285" i="1" s="1"/>
  <c r="D284" i="1"/>
  <c r="C284" i="1"/>
  <c r="G284" i="1" s="1"/>
  <c r="D283" i="1"/>
  <c r="C283" i="1"/>
  <c r="G283" i="1" s="1"/>
  <c r="D282" i="1"/>
  <c r="C282" i="1"/>
  <c r="G282" i="1" s="1"/>
  <c r="D281" i="1"/>
  <c r="C281" i="1"/>
  <c r="G281" i="1" s="1"/>
  <c r="D280" i="1"/>
  <c r="C280" i="1"/>
  <c r="G280" i="1" s="1"/>
  <c r="D279" i="1"/>
  <c r="C279" i="1"/>
  <c r="G279" i="1" s="1"/>
  <c r="D278" i="1"/>
  <c r="C278" i="1"/>
  <c r="G278" i="1" s="1"/>
  <c r="D277" i="1"/>
  <c r="C277" i="1"/>
  <c r="G277" i="1" s="1"/>
  <c r="D276" i="1"/>
  <c r="C276" i="1"/>
  <c r="G276" i="1" s="1"/>
  <c r="D275" i="1"/>
  <c r="C275" i="1"/>
  <c r="G275" i="1" s="1"/>
  <c r="D274" i="1"/>
  <c r="C274" i="1"/>
  <c r="G274" i="1" s="1"/>
  <c r="D273" i="1"/>
  <c r="C273" i="1"/>
  <c r="G273" i="1" s="1"/>
  <c r="D272" i="1"/>
  <c r="C272" i="1"/>
  <c r="G272" i="1" s="1"/>
  <c r="D271" i="1"/>
  <c r="C271" i="1"/>
  <c r="G271" i="1" s="1"/>
  <c r="D270" i="1"/>
  <c r="C270" i="1"/>
  <c r="G270" i="1" s="1"/>
  <c r="D269" i="1"/>
  <c r="D268" i="1"/>
  <c r="C268" i="1"/>
  <c r="G268" i="1" s="1"/>
  <c r="D267" i="1"/>
  <c r="C267" i="1"/>
  <c r="G267" i="1" s="1"/>
  <c r="D266" i="1"/>
  <c r="C266" i="1"/>
  <c r="G266" i="1" s="1"/>
  <c r="D265" i="1"/>
  <c r="C265" i="1"/>
  <c r="G265" i="1" s="1"/>
  <c r="D264" i="1"/>
  <c r="C264" i="1"/>
  <c r="G264" i="1" s="1"/>
  <c r="D263" i="1"/>
  <c r="C263" i="1"/>
  <c r="G263" i="1" s="1"/>
  <c r="D262" i="1"/>
  <c r="C262" i="1"/>
  <c r="G262" i="1" s="1"/>
  <c r="D261" i="1"/>
  <c r="C261" i="1"/>
  <c r="G261" i="1" s="1"/>
  <c r="D260" i="1"/>
  <c r="C260" i="1"/>
  <c r="G260" i="1" s="1"/>
  <c r="D259" i="1"/>
  <c r="C259" i="1"/>
  <c r="G259" i="1" s="1"/>
  <c r="D258" i="1"/>
  <c r="C258" i="1"/>
  <c r="G258" i="1" s="1"/>
  <c r="D257" i="1"/>
  <c r="C257" i="1"/>
  <c r="G257" i="1" s="1"/>
  <c r="D256" i="1"/>
  <c r="C256" i="1"/>
  <c r="G256" i="1" s="1"/>
  <c r="D255" i="1"/>
  <c r="C255" i="1"/>
  <c r="G255" i="1" s="1"/>
  <c r="D254" i="1"/>
  <c r="C254" i="1"/>
  <c r="G254" i="1" s="1"/>
  <c r="D253" i="1"/>
  <c r="C253" i="1"/>
  <c r="G253" i="1" s="1"/>
  <c r="D252" i="1"/>
  <c r="C252" i="1"/>
  <c r="G252" i="1" s="1"/>
  <c r="D251" i="1"/>
  <c r="C251" i="1"/>
  <c r="G251" i="1" s="1"/>
  <c r="D250" i="1"/>
  <c r="C250" i="1"/>
  <c r="G250" i="1" s="1"/>
  <c r="D249" i="1"/>
  <c r="C249" i="1"/>
  <c r="G249" i="1" s="1"/>
  <c r="D248" i="1"/>
  <c r="C248" i="1"/>
  <c r="G248" i="1" s="1"/>
  <c r="D247" i="1"/>
  <c r="C247" i="1"/>
  <c r="G247" i="1" s="1"/>
  <c r="D246" i="1"/>
  <c r="C246" i="1"/>
  <c r="G246" i="1" s="1"/>
  <c r="D245" i="1"/>
  <c r="C245" i="1"/>
  <c r="G245" i="1" s="1"/>
  <c r="D244" i="1"/>
  <c r="C244" i="1"/>
  <c r="G244" i="1" s="1"/>
  <c r="D243" i="1"/>
  <c r="C243" i="1"/>
  <c r="G243" i="1" s="1"/>
  <c r="D242" i="1"/>
  <c r="C242" i="1"/>
  <c r="G242" i="1" s="1"/>
  <c r="D241" i="1"/>
  <c r="C241" i="1"/>
  <c r="G241" i="1" s="1"/>
  <c r="D240" i="1"/>
  <c r="C240" i="1"/>
  <c r="G240" i="1" s="1"/>
  <c r="D239" i="1"/>
  <c r="C239" i="1"/>
  <c r="G239" i="1" s="1"/>
  <c r="D238" i="1"/>
  <c r="C238" i="1"/>
  <c r="G238" i="1" s="1"/>
  <c r="D237" i="1"/>
  <c r="C237" i="1"/>
  <c r="G237" i="1" s="1"/>
  <c r="D236" i="1"/>
  <c r="C236" i="1"/>
  <c r="G236" i="1" s="1"/>
  <c r="D235" i="1"/>
  <c r="C235" i="1"/>
  <c r="G235" i="1" s="1"/>
  <c r="D234" i="1"/>
  <c r="C234" i="1"/>
  <c r="G234" i="1" s="1"/>
  <c r="D233" i="1"/>
  <c r="C233" i="1"/>
  <c r="G233" i="1" s="1"/>
  <c r="D232" i="1"/>
  <c r="C232" i="1"/>
  <c r="G232" i="1" s="1"/>
  <c r="D231" i="1"/>
  <c r="C231" i="1"/>
  <c r="G231" i="1" s="1"/>
  <c r="D230" i="1"/>
  <c r="C230" i="1"/>
  <c r="G230" i="1" s="1"/>
  <c r="D229" i="1"/>
  <c r="C229" i="1"/>
  <c r="G229" i="1" s="1"/>
  <c r="D228" i="1"/>
  <c r="C228" i="1"/>
  <c r="G228" i="1" s="1"/>
  <c r="D227" i="1"/>
  <c r="C227" i="1"/>
  <c r="G227" i="1" s="1"/>
  <c r="D226" i="1"/>
  <c r="C226" i="1"/>
  <c r="G226" i="1" s="1"/>
  <c r="D225" i="1"/>
  <c r="C225" i="1"/>
  <c r="G225" i="1" s="1"/>
  <c r="D224" i="1"/>
  <c r="C224" i="1"/>
  <c r="G224" i="1" s="1"/>
  <c r="D223" i="1"/>
  <c r="C223" i="1"/>
  <c r="G223" i="1" s="1"/>
  <c r="D222" i="1"/>
  <c r="C222" i="1"/>
  <c r="G222" i="1" s="1"/>
  <c r="D221" i="1"/>
  <c r="C221" i="1"/>
  <c r="G221" i="1" s="1"/>
  <c r="D220" i="1"/>
  <c r="C220" i="1"/>
  <c r="G220" i="1" s="1"/>
  <c r="D219" i="1"/>
  <c r="C219" i="1"/>
  <c r="G219" i="1" s="1"/>
  <c r="D218" i="1"/>
  <c r="C218" i="1"/>
  <c r="G218" i="1" s="1"/>
  <c r="D217" i="1"/>
  <c r="D216" i="1"/>
  <c r="C216" i="1"/>
  <c r="G216" i="1" s="1"/>
  <c r="D215" i="1"/>
  <c r="C215" i="1"/>
  <c r="G215" i="1" s="1"/>
  <c r="D214" i="1"/>
  <c r="C214" i="1"/>
  <c r="G214" i="1" s="1"/>
  <c r="D213" i="1"/>
  <c r="C213" i="1"/>
  <c r="G213" i="1" s="1"/>
  <c r="D212" i="1"/>
  <c r="C212" i="1"/>
  <c r="G212" i="1" s="1"/>
  <c r="D211" i="1"/>
  <c r="C211" i="1"/>
  <c r="G211" i="1" s="1"/>
  <c r="D210" i="1"/>
  <c r="C210" i="1"/>
  <c r="G210" i="1" s="1"/>
  <c r="D209" i="1"/>
  <c r="C209" i="1"/>
  <c r="G209" i="1" s="1"/>
  <c r="D208" i="1"/>
  <c r="C208" i="1"/>
  <c r="G208" i="1" s="1"/>
  <c r="D207" i="1"/>
  <c r="C207" i="1"/>
  <c r="G207" i="1" s="1"/>
  <c r="D206" i="1"/>
  <c r="C206" i="1"/>
  <c r="G206" i="1" s="1"/>
  <c r="D205" i="1"/>
  <c r="C205" i="1"/>
  <c r="G205" i="1" s="1"/>
  <c r="D204" i="1"/>
  <c r="C204" i="1"/>
  <c r="G204" i="1" s="1"/>
  <c r="D203" i="1"/>
  <c r="C203" i="1"/>
  <c r="G203" i="1" s="1"/>
  <c r="D202" i="1"/>
  <c r="C202" i="1"/>
  <c r="G202" i="1" s="1"/>
  <c r="D201" i="1"/>
  <c r="C201" i="1"/>
  <c r="G201" i="1" s="1"/>
  <c r="D200" i="1"/>
  <c r="C200" i="1"/>
  <c r="G200" i="1" s="1"/>
  <c r="D199" i="1"/>
  <c r="C199" i="1"/>
  <c r="G199" i="1" s="1"/>
  <c r="D198" i="1"/>
  <c r="C198" i="1"/>
  <c r="G198" i="1" s="1"/>
  <c r="D197" i="1"/>
  <c r="C197" i="1"/>
  <c r="G197" i="1" s="1"/>
  <c r="D196" i="1"/>
  <c r="C196" i="1"/>
  <c r="G196" i="1" s="1"/>
  <c r="D195" i="1"/>
  <c r="C195" i="1"/>
  <c r="G195" i="1" s="1"/>
  <c r="D194" i="1"/>
  <c r="C194" i="1"/>
  <c r="G194" i="1" s="1"/>
  <c r="D193" i="1"/>
  <c r="C193" i="1"/>
  <c r="G193" i="1" s="1"/>
  <c r="D192" i="1"/>
  <c r="C192" i="1"/>
  <c r="G192" i="1" s="1"/>
  <c r="D191" i="1"/>
  <c r="C191" i="1"/>
  <c r="G191" i="1" s="1"/>
  <c r="D190" i="1"/>
  <c r="C190" i="1"/>
  <c r="G190" i="1" s="1"/>
  <c r="D189" i="1"/>
  <c r="C189" i="1"/>
  <c r="G189" i="1" s="1"/>
  <c r="D188" i="1"/>
  <c r="C188" i="1"/>
  <c r="G188" i="1" s="1"/>
  <c r="D187" i="1"/>
  <c r="C187" i="1"/>
  <c r="G187" i="1" s="1"/>
  <c r="D186" i="1"/>
  <c r="C186" i="1"/>
  <c r="G186" i="1" s="1"/>
  <c r="D185" i="1"/>
  <c r="C185" i="1"/>
  <c r="G185" i="1" s="1"/>
  <c r="D184" i="1"/>
  <c r="C184" i="1"/>
  <c r="G184" i="1" s="1"/>
  <c r="D183" i="1"/>
  <c r="C183" i="1"/>
  <c r="D182" i="1"/>
  <c r="C182" i="1"/>
  <c r="D181" i="1"/>
  <c r="C181" i="1"/>
  <c r="G181" i="1" s="1"/>
  <c r="D180" i="1"/>
  <c r="C180" i="1"/>
  <c r="G180" i="1" s="1"/>
  <c r="D179" i="1"/>
  <c r="C179" i="1"/>
  <c r="G179" i="1" s="1"/>
  <c r="D178" i="1"/>
  <c r="C178" i="1"/>
  <c r="H178" i="1" s="1"/>
  <c r="D177" i="1"/>
  <c r="C177" i="1"/>
  <c r="G177" i="1" s="1"/>
  <c r="D176" i="1"/>
  <c r="C176" i="1"/>
  <c r="H176" i="1" s="1"/>
  <c r="D175" i="1"/>
  <c r="C175" i="1"/>
  <c r="G175" i="1" s="1"/>
  <c r="D174" i="1"/>
  <c r="C174" i="1"/>
  <c r="D173" i="1"/>
  <c r="C173" i="1"/>
  <c r="H173" i="1" s="1"/>
  <c r="D172" i="1"/>
  <c r="C172" i="1"/>
  <c r="H172" i="1" s="1"/>
  <c r="D171" i="1"/>
  <c r="C171" i="1"/>
  <c r="G171" i="1" s="1"/>
  <c r="D170" i="1"/>
  <c r="C170" i="1"/>
  <c r="G170" i="1" s="1"/>
  <c r="D169" i="1"/>
  <c r="C169" i="1"/>
  <c r="H169" i="1" s="1"/>
  <c r="D168" i="1"/>
  <c r="C168" i="1"/>
  <c r="H168" i="1" s="1"/>
  <c r="D167" i="1"/>
  <c r="C167" i="1"/>
  <c r="G167" i="1" s="1"/>
  <c r="C166" i="1"/>
  <c r="D165" i="1"/>
  <c r="C165" i="1"/>
  <c r="H165" i="1" s="1"/>
  <c r="D164" i="1"/>
  <c r="C164" i="1"/>
  <c r="G164" i="1" s="1"/>
  <c r="D163" i="1"/>
  <c r="C163" i="1"/>
  <c r="H163" i="1" s="1"/>
  <c r="D162" i="1"/>
  <c r="C162" i="1"/>
  <c r="D161" i="1"/>
  <c r="C161" i="1"/>
  <c r="C160" i="1"/>
  <c r="D159" i="1"/>
  <c r="C159" i="1"/>
  <c r="G159" i="1" s="1"/>
  <c r="D158" i="1"/>
  <c r="C158" i="1"/>
  <c r="D157" i="1"/>
  <c r="C157" i="1"/>
  <c r="G157" i="1" s="1"/>
  <c r="D156" i="1"/>
  <c r="C156" i="1"/>
  <c r="D155" i="1"/>
  <c r="C155" i="1"/>
  <c r="D154" i="1"/>
  <c r="C154" i="1"/>
  <c r="G154" i="1" s="1"/>
  <c r="D153" i="1"/>
  <c r="C153" i="1"/>
  <c r="D152" i="1"/>
  <c r="C152" i="1"/>
  <c r="H152" i="1" s="1"/>
  <c r="D151" i="1"/>
  <c r="C151" i="1"/>
  <c r="D150" i="1"/>
  <c r="C150" i="1"/>
  <c r="D149" i="1"/>
  <c r="D147" i="1"/>
  <c r="C147" i="1"/>
  <c r="H147" i="1" s="1"/>
  <c r="D146" i="1"/>
  <c r="C146" i="1"/>
  <c r="H146" i="1" s="1"/>
  <c r="D145" i="1"/>
  <c r="C145" i="1"/>
  <c r="G145" i="1" s="1"/>
  <c r="D144" i="1"/>
  <c r="C144" i="1"/>
  <c r="H144" i="1" s="1"/>
  <c r="D143" i="1"/>
  <c r="C143" i="1"/>
  <c r="H143" i="1" s="1"/>
  <c r="D142" i="1"/>
  <c r="C142" i="1"/>
  <c r="H142" i="1" s="1"/>
  <c r="D141" i="1"/>
  <c r="C141" i="1"/>
  <c r="G141" i="1" s="1"/>
  <c r="D140" i="1"/>
  <c r="C140" i="1"/>
  <c r="H140" i="1" s="1"/>
  <c r="D139" i="1"/>
  <c r="C139" i="1"/>
  <c r="G139" i="1" s="1"/>
  <c r="D138" i="1"/>
  <c r="C138" i="1"/>
  <c r="H138" i="1" s="1"/>
  <c r="D137" i="1"/>
  <c r="C137" i="1"/>
  <c r="G137" i="1" s="1"/>
  <c r="D136" i="1"/>
  <c r="C136" i="1"/>
  <c r="H136" i="1" s="1"/>
  <c r="D135" i="1"/>
  <c r="C135" i="1"/>
  <c r="G135" i="1" s="1"/>
  <c r="D134" i="1"/>
  <c r="C134" i="1"/>
  <c r="H134" i="1" s="1"/>
  <c r="D133" i="1"/>
  <c r="C133" i="1"/>
  <c r="G133" i="1" s="1"/>
  <c r="D132" i="1"/>
  <c r="C132" i="1"/>
  <c r="H132" i="1" s="1"/>
  <c r="C131" i="1"/>
  <c r="C130" i="1"/>
  <c r="D129" i="1"/>
  <c r="C129" i="1"/>
  <c r="H129" i="1" s="1"/>
  <c r="D128" i="1"/>
  <c r="C128" i="1"/>
  <c r="G128" i="1" s="1"/>
  <c r="D127" i="1"/>
  <c r="C127" i="1"/>
  <c r="H127" i="1" s="1"/>
  <c r="D126" i="1"/>
  <c r="C126" i="1"/>
  <c r="G126" i="1" s="1"/>
  <c r="D125" i="1"/>
  <c r="C125" i="1"/>
  <c r="H125" i="1" s="1"/>
  <c r="D124" i="1"/>
  <c r="C124" i="1"/>
  <c r="G124" i="1" s="1"/>
  <c r="D123" i="1"/>
  <c r="C123" i="1"/>
  <c r="H123" i="1" s="1"/>
  <c r="D122" i="1"/>
  <c r="C122" i="1"/>
  <c r="G122" i="1" s="1"/>
  <c r="D121" i="1"/>
  <c r="D120" i="1"/>
  <c r="C120" i="1"/>
  <c r="H120" i="1" s="1"/>
  <c r="D119" i="1"/>
  <c r="C119" i="1"/>
  <c r="G119" i="1" s="1"/>
  <c r="D118" i="1"/>
  <c r="C118" i="1"/>
  <c r="G118" i="1" s="1"/>
  <c r="D117" i="1"/>
  <c r="C117" i="1"/>
  <c r="H117" i="1" s="1"/>
  <c r="D116" i="1"/>
  <c r="C116" i="1"/>
  <c r="G116" i="1" s="1"/>
  <c r="D115" i="1"/>
  <c r="C115" i="1"/>
  <c r="H115" i="1" s="1"/>
  <c r="D114" i="1"/>
  <c r="C114" i="1"/>
  <c r="G114" i="1" s="1"/>
  <c r="D113" i="1"/>
  <c r="C113" i="1"/>
  <c r="H113" i="1" s="1"/>
  <c r="D112" i="1"/>
  <c r="C112" i="1"/>
  <c r="H112" i="1" s="1"/>
  <c r="D111" i="1"/>
  <c r="C111" i="1"/>
  <c r="G111" i="1" s="1"/>
  <c r="D110" i="1"/>
  <c r="C110" i="1"/>
  <c r="H110" i="1" s="1"/>
  <c r="D109" i="1"/>
  <c r="C109" i="1"/>
  <c r="H109" i="1" s="1"/>
  <c r="C108" i="1"/>
  <c r="D107" i="1"/>
  <c r="C107" i="1"/>
  <c r="G107" i="1" s="1"/>
  <c r="D106" i="1"/>
  <c r="C106" i="1"/>
  <c r="H106" i="1" s="1"/>
  <c r="D105" i="1"/>
  <c r="C105" i="1"/>
  <c r="H105" i="1" s="1"/>
  <c r="D104" i="1"/>
  <c r="C104" i="1"/>
  <c r="G104" i="1" s="1"/>
  <c r="D103" i="1"/>
  <c r="C103" i="1"/>
  <c r="H103" i="1" s="1"/>
  <c r="C102" i="1"/>
  <c r="D101" i="1"/>
  <c r="C101" i="1"/>
  <c r="H101" i="1" s="1"/>
  <c r="D100" i="1"/>
  <c r="C100" i="1"/>
  <c r="G100" i="1" s="1"/>
  <c r="D99" i="1"/>
  <c r="C99" i="1"/>
  <c r="H99" i="1" s="1"/>
  <c r="D98" i="1"/>
  <c r="C98" i="1"/>
  <c r="G98" i="1" s="1"/>
  <c r="D97" i="1"/>
  <c r="C97" i="1"/>
  <c r="H97" i="1" s="1"/>
  <c r="D96" i="1"/>
  <c r="C96" i="1"/>
  <c r="G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D75" i="1"/>
  <c r="C75" i="1"/>
  <c r="H75" i="1" s="1"/>
  <c r="D74" i="1"/>
  <c r="C74" i="1"/>
  <c r="H74" i="1" s="1"/>
  <c r="D73" i="1"/>
  <c r="C73" i="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6" i="9" l="1"/>
  <c r="B36" i="9" s="1"/>
  <c r="E307" i="9"/>
  <c r="B307" i="9" s="1"/>
  <c r="E319" i="9"/>
  <c r="B319" i="9" s="1"/>
  <c r="E323" i="9"/>
  <c r="B323" i="9" s="1"/>
  <c r="E326" i="9"/>
  <c r="B326" i="9" s="1"/>
  <c r="E31" i="9"/>
  <c r="B31" i="9" s="1"/>
  <c r="E37" i="9"/>
  <c r="B37" i="9" s="1"/>
  <c r="E311" i="9"/>
  <c r="B311" i="9" s="1"/>
  <c r="G1680" i="1"/>
  <c r="C1603" i="1"/>
  <c r="G1603" i="1" s="1"/>
  <c r="H1603" i="1"/>
  <c r="G1604" i="1"/>
  <c r="H1601" i="1"/>
  <c r="G1602" i="1"/>
  <c r="G1600" i="1"/>
  <c r="H1593" i="1"/>
  <c r="H1591" i="1"/>
  <c r="G1586" i="1"/>
  <c r="G1584" i="1"/>
  <c r="H1585" i="1"/>
  <c r="G1582" i="1"/>
  <c r="H1583" i="1"/>
  <c r="G729" i="1"/>
  <c r="G727" i="1"/>
  <c r="G726" i="1"/>
  <c r="G717" i="1"/>
  <c r="G677" i="1"/>
  <c r="G676" i="1"/>
  <c r="G653" i="1"/>
  <c r="G651" i="1"/>
  <c r="G416" i="1"/>
  <c r="G415" i="1"/>
  <c r="G414" i="1"/>
  <c r="G389" i="1"/>
  <c r="G368" i="1"/>
  <c r="G374" i="1"/>
  <c r="G375" i="1"/>
  <c r="G423" i="1"/>
  <c r="G300" i="1"/>
  <c r="F428" i="4"/>
  <c r="G299" i="1"/>
  <c r="G298" i="1"/>
  <c r="D421" i="1"/>
  <c r="G421" i="1" s="1"/>
  <c r="G422" i="1"/>
  <c r="B243" i="9"/>
  <c r="G183" i="1"/>
  <c r="H174" i="1"/>
  <c r="G182" i="1"/>
  <c r="F239" i="9"/>
  <c r="B239" i="9" s="1"/>
  <c r="E164" i="4"/>
  <c r="D160" i="1" s="1"/>
  <c r="H160" i="1" s="1"/>
  <c r="F178" i="4"/>
  <c r="H166" i="1"/>
  <c r="F170" i="4"/>
  <c r="F165" i="4"/>
  <c r="H161" i="1"/>
  <c r="G162" i="1"/>
  <c r="H156" i="1"/>
  <c r="H158" i="1"/>
  <c r="H155" i="1"/>
  <c r="B237" i="9"/>
  <c r="G153" i="1"/>
  <c r="G150" i="1"/>
  <c r="H151" i="1"/>
  <c r="F154" i="4"/>
  <c r="G130" i="1"/>
  <c r="H131" i="1"/>
  <c r="D131" i="1"/>
  <c r="F135" i="4"/>
  <c r="G102" i="1"/>
  <c r="G108" i="1"/>
  <c r="F112" i="4"/>
  <c r="H73" i="1"/>
  <c r="H76" i="1"/>
  <c r="F77" i="4"/>
  <c r="E6" i="4"/>
  <c r="D2" i="1" s="1"/>
  <c r="G5" i="1"/>
  <c r="G7" i="1"/>
  <c r="G9" i="1"/>
  <c r="G11" i="1"/>
  <c r="G13" i="1"/>
  <c r="G15" i="1"/>
  <c r="G17" i="1"/>
  <c r="G19" i="1"/>
  <c r="G21" i="1"/>
  <c r="G23" i="1"/>
  <c r="G25" i="1"/>
  <c r="G27" i="1"/>
  <c r="G29" i="1"/>
  <c r="G31" i="1"/>
  <c r="G33" i="1"/>
  <c r="G35" i="1"/>
  <c r="G37" i="1"/>
  <c r="G41" i="1"/>
  <c r="G43" i="1"/>
  <c r="G47" i="1"/>
  <c r="G49" i="1"/>
  <c r="G51" i="1"/>
  <c r="G53" i="1"/>
  <c r="G55" i="1"/>
  <c r="G57" i="1"/>
  <c r="G59" i="1"/>
  <c r="G61" i="1"/>
  <c r="G63" i="1"/>
  <c r="G65" i="1"/>
  <c r="G67" i="1"/>
  <c r="G69" i="1"/>
  <c r="G71" i="1"/>
  <c r="G73" i="1"/>
  <c r="G75" i="1"/>
  <c r="G77" i="1"/>
  <c r="G79" i="1"/>
  <c r="G81" i="1"/>
  <c r="G83" i="1"/>
  <c r="G85" i="1"/>
  <c r="G87" i="1"/>
  <c r="G89" i="1"/>
  <c r="G91" i="1"/>
  <c r="G93"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5" i="1"/>
  <c r="G97" i="1"/>
  <c r="G99" i="1"/>
  <c r="G101" i="1"/>
  <c r="G103" i="1"/>
  <c r="G105" i="1"/>
  <c r="G106" i="1"/>
  <c r="G109" i="1"/>
  <c r="G110" i="1"/>
  <c r="G112" i="1"/>
  <c r="G113" i="1"/>
  <c r="G115" i="1"/>
  <c r="G117" i="1"/>
  <c r="G120" i="1"/>
  <c r="G123" i="1"/>
  <c r="G125" i="1"/>
  <c r="G127" i="1"/>
  <c r="G129" i="1"/>
  <c r="G131" i="1"/>
  <c r="G132" i="1"/>
  <c r="G134" i="1"/>
  <c r="G136" i="1"/>
  <c r="G138" i="1"/>
  <c r="G140" i="1"/>
  <c r="G142" i="1"/>
  <c r="G143" i="1"/>
  <c r="G144" i="1"/>
  <c r="G146" i="1"/>
  <c r="G147" i="1"/>
  <c r="G151" i="1"/>
  <c r="G152" i="1"/>
  <c r="G155" i="1"/>
  <c r="G156" i="1"/>
  <c r="G158" i="1"/>
  <c r="G161" i="1"/>
  <c r="G163" i="1"/>
  <c r="G165" i="1"/>
  <c r="G166" i="1"/>
  <c r="G168" i="1"/>
  <c r="G169" i="1"/>
  <c r="G172" i="1"/>
  <c r="G173" i="1"/>
  <c r="G174" i="1"/>
  <c r="G176" i="1"/>
  <c r="G178" i="1"/>
  <c r="H96" i="1"/>
  <c r="H98" i="1"/>
  <c r="H100" i="1"/>
  <c r="H102" i="1"/>
  <c r="H104" i="1"/>
  <c r="H107" i="1"/>
  <c r="H108" i="1"/>
  <c r="H111" i="1"/>
  <c r="H114" i="1"/>
  <c r="H116" i="1"/>
  <c r="H118" i="1"/>
  <c r="H119" i="1"/>
  <c r="H122" i="1"/>
  <c r="H124" i="1"/>
  <c r="H126" i="1"/>
  <c r="H128" i="1"/>
  <c r="H130" i="1"/>
  <c r="H133" i="1"/>
  <c r="H135" i="1"/>
  <c r="H137" i="1"/>
  <c r="H139" i="1"/>
  <c r="H141" i="1"/>
  <c r="H145" i="1"/>
  <c r="H150" i="1"/>
  <c r="H153" i="1"/>
  <c r="H154" i="1"/>
  <c r="H157" i="1"/>
  <c r="H159" i="1"/>
  <c r="H162" i="1"/>
  <c r="H164" i="1"/>
  <c r="H167" i="1"/>
  <c r="H170" i="1"/>
  <c r="H171" i="1"/>
  <c r="H175" i="1"/>
  <c r="H177"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8" i="1"/>
  <c r="H299" i="1"/>
  <c r="H300" i="1"/>
  <c r="H301" i="1"/>
  <c r="H302"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50" i="1"/>
  <c r="H351" i="1"/>
  <c r="H352" i="1"/>
  <c r="H353" i="1"/>
  <c r="H354"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2" i="1"/>
  <c r="H403" i="1"/>
  <c r="H404" i="1"/>
  <c r="H405" i="1"/>
  <c r="H406" i="1"/>
  <c r="H407" i="1"/>
  <c r="H408" i="1"/>
  <c r="H409" i="1"/>
  <c r="H410" i="1"/>
  <c r="H411" i="1"/>
  <c r="H414" i="1"/>
  <c r="H415" i="1"/>
  <c r="H416" i="1"/>
  <c r="H422" i="1"/>
  <c r="H423"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4" i="1"/>
  <c r="H475" i="1"/>
  <c r="H476" i="1"/>
  <c r="H477" i="1"/>
  <c r="H478" i="1"/>
  <c r="H479" i="1"/>
  <c r="H480" i="1"/>
  <c r="H481" i="1"/>
  <c r="H482" i="1"/>
  <c r="H483" i="1"/>
  <c r="H484"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7" i="1"/>
  <c r="H518" i="1"/>
  <c r="H519" i="1"/>
  <c r="H520" i="1"/>
  <c r="H521" i="1"/>
  <c r="H522" i="1"/>
  <c r="H523" i="1"/>
  <c r="H524" i="1"/>
  <c r="H525" i="1"/>
  <c r="H526" i="1"/>
  <c r="H527" i="1"/>
  <c r="H528"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G621" i="1"/>
  <c r="H621" i="1"/>
  <c r="H622" i="1"/>
  <c r="H623" i="1"/>
  <c r="H624" i="1"/>
  <c r="H625" i="1"/>
  <c r="H626" i="1"/>
  <c r="H627" i="1"/>
  <c r="H628" i="1"/>
  <c r="H629" i="1"/>
  <c r="H630" i="1"/>
  <c r="H631" i="1"/>
  <c r="H632" i="1"/>
  <c r="H635" i="1"/>
  <c r="H636"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5"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5" i="1"/>
  <c r="H1126" i="1"/>
  <c r="H1127" i="1"/>
  <c r="H1128" i="1"/>
  <c r="H1129" i="1"/>
  <c r="H1130" i="1"/>
  <c r="H1131" i="1"/>
  <c r="H1132" i="1"/>
  <c r="H1133" i="1"/>
  <c r="H1134" i="1"/>
  <c r="H1135" i="1"/>
  <c r="H1136" i="1"/>
  <c r="H1137" i="1"/>
  <c r="H1138" i="1"/>
  <c r="H1139" i="1"/>
  <c r="H1141" i="1"/>
  <c r="H1142" i="1"/>
  <c r="H1143" i="1"/>
  <c r="H1144" i="1"/>
  <c r="H1145" i="1"/>
  <c r="H1146" i="1"/>
  <c r="H1147" i="1"/>
  <c r="H1148" i="1"/>
  <c r="H1149" i="1"/>
  <c r="H1150" i="1"/>
  <c r="H1151" i="1"/>
  <c r="H1152"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7" i="1"/>
  <c r="H1208" i="1"/>
  <c r="H1209" i="1"/>
  <c r="H1210" i="1"/>
  <c r="H1211" i="1"/>
  <c r="H1212" i="1"/>
  <c r="H1213" i="1"/>
  <c r="H1214" i="1"/>
  <c r="H1215" i="1"/>
  <c r="H1216" i="1"/>
  <c r="H1217" i="1"/>
  <c r="H1218" i="1"/>
  <c r="H1219" i="1"/>
  <c r="H1220" i="1"/>
  <c r="H1221"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5" i="1"/>
  <c r="H1256" i="1"/>
  <c r="H1257" i="1"/>
  <c r="H1259" i="1"/>
  <c r="H1260" i="1"/>
  <c r="H1261" i="1"/>
  <c r="H1262" i="1"/>
  <c r="H1263" i="1"/>
  <c r="H1264" i="1"/>
  <c r="H1265" i="1"/>
  <c r="H1266" i="1"/>
  <c r="H1267" i="1"/>
  <c r="H1268" i="1"/>
  <c r="H1269" i="1"/>
  <c r="H1270" i="1"/>
  <c r="H1271" i="1"/>
  <c r="H1272" i="1"/>
  <c r="H1273" i="1"/>
  <c r="H1274" i="1"/>
  <c r="H1275" i="1"/>
  <c r="G1277" i="1"/>
  <c r="G1279" i="1"/>
  <c r="G1281" i="1"/>
  <c r="G1283" i="1"/>
  <c r="G1285" i="1"/>
  <c r="G1287" i="1"/>
  <c r="G1289" i="1"/>
  <c r="G1276" i="1"/>
  <c r="G1278" i="1"/>
  <c r="G1280" i="1"/>
  <c r="G1282" i="1"/>
  <c r="G1284" i="1"/>
  <c r="G1286" i="1"/>
  <c r="G1288" i="1"/>
  <c r="G1290"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G1480" i="1"/>
  <c r="G1482" i="1"/>
  <c r="G1485" i="1"/>
  <c r="G1487" i="1"/>
  <c r="G1489" i="1"/>
  <c r="G1491" i="1"/>
  <c r="G1493" i="1"/>
  <c r="G1495" i="1"/>
  <c r="G1497" i="1"/>
  <c r="G1499" i="1"/>
  <c r="G1501" i="1"/>
  <c r="G1503" i="1"/>
  <c r="G1505" i="1"/>
  <c r="G1507" i="1"/>
  <c r="G1509" i="1"/>
  <c r="G1511" i="1"/>
  <c r="G1513" i="1"/>
  <c r="G1515" i="1"/>
  <c r="G1517" i="1"/>
  <c r="G1519" i="1"/>
  <c r="G1521" i="1"/>
  <c r="G1523" i="1"/>
  <c r="G1526" i="1"/>
  <c r="G1528" i="1"/>
  <c r="G1530" i="1"/>
  <c r="G1532" i="1"/>
  <c r="G1534" i="1"/>
  <c r="G1537" i="1"/>
  <c r="G1539" i="1"/>
  <c r="J1547" i="1"/>
  <c r="H1547" i="1"/>
  <c r="G1547" i="1"/>
  <c r="J1548" i="1"/>
  <c r="H1548" i="1"/>
  <c r="G1548" i="1"/>
  <c r="I1548" i="1" s="1"/>
  <c r="J1549" i="1"/>
  <c r="H1549" i="1"/>
  <c r="G1549" i="1"/>
  <c r="J1550" i="1"/>
  <c r="H1550" i="1"/>
  <c r="G1550" i="1"/>
  <c r="I1550" i="1" s="1"/>
  <c r="J1551" i="1"/>
  <c r="H1551" i="1"/>
  <c r="G1551" i="1"/>
  <c r="J1552" i="1"/>
  <c r="H1552" i="1"/>
  <c r="G1552" i="1"/>
  <c r="I1552" i="1" s="1"/>
  <c r="J1553" i="1"/>
  <c r="H1553" i="1"/>
  <c r="G1553" i="1"/>
  <c r="G1554" i="1"/>
  <c r="J1556" i="1"/>
  <c r="H1556" i="1"/>
  <c r="G1556" i="1"/>
  <c r="J1557" i="1"/>
  <c r="H1557" i="1"/>
  <c r="G1557" i="1"/>
  <c r="I1557" i="1" s="1"/>
  <c r="J1558" i="1"/>
  <c r="H1558" i="1"/>
  <c r="G1558" i="1"/>
  <c r="J1559" i="1"/>
  <c r="H1559" i="1"/>
  <c r="G1559" i="1"/>
  <c r="I1559" i="1" s="1"/>
  <c r="J1560" i="1"/>
  <c r="H1560" i="1"/>
  <c r="G1560" i="1"/>
  <c r="J1561" i="1"/>
  <c r="H1561" i="1"/>
  <c r="G1561" i="1"/>
  <c r="I1561" i="1" s="1"/>
  <c r="G1562" i="1"/>
  <c r="G1571" i="1"/>
  <c r="J1577" i="1"/>
  <c r="H1577" i="1"/>
  <c r="G1577" i="1"/>
  <c r="J1578" i="1"/>
  <c r="H1578" i="1"/>
  <c r="G1578" i="1"/>
  <c r="I1578" i="1" s="1"/>
  <c r="J1579" i="1"/>
  <c r="H1579" i="1"/>
  <c r="G1579" i="1"/>
  <c r="J1580" i="1"/>
  <c r="H1580" i="1"/>
  <c r="G1580" i="1"/>
  <c r="I1580" i="1" s="1"/>
  <c r="G1581" i="1"/>
  <c r="H1621" i="1"/>
  <c r="H1623" i="1"/>
  <c r="H1625" i="1"/>
  <c r="H1627" i="1"/>
  <c r="H1629" i="1"/>
  <c r="H1631" i="1"/>
  <c r="H1633" i="1"/>
  <c r="H1635" i="1"/>
  <c r="H1637" i="1"/>
  <c r="H1639" i="1"/>
  <c r="H1641" i="1"/>
  <c r="H1643" i="1"/>
  <c r="H1645" i="1"/>
  <c r="H1647" i="1"/>
  <c r="H1649" i="1"/>
  <c r="H1651" i="1"/>
  <c r="H1653" i="1"/>
  <c r="H1655" i="1"/>
  <c r="H1657" i="1"/>
  <c r="H1659" i="1"/>
  <c r="H1661" i="1"/>
  <c r="H1663" i="1"/>
  <c r="H1665" i="1"/>
  <c r="H1667" i="1"/>
  <c r="H1669" i="1"/>
  <c r="H1671" i="1"/>
  <c r="H1673" i="1"/>
  <c r="H1675" i="1"/>
  <c r="H1677" i="1"/>
  <c r="H1679" i="1"/>
  <c r="H1681" i="1"/>
  <c r="E418" i="4"/>
  <c r="D413" i="1" s="1"/>
  <c r="H1479" i="1"/>
  <c r="G1555" i="1"/>
  <c r="J1563" i="1"/>
  <c r="H1563" i="1"/>
  <c r="G1563" i="1"/>
  <c r="J1564" i="1"/>
  <c r="H1564" i="1"/>
  <c r="G1564" i="1"/>
  <c r="I1564" i="1" s="1"/>
  <c r="J1565" i="1"/>
  <c r="H1565" i="1"/>
  <c r="G1565" i="1"/>
  <c r="J1566" i="1"/>
  <c r="H1566" i="1"/>
  <c r="G1566" i="1"/>
  <c r="I1566" i="1" s="1"/>
  <c r="J1567" i="1"/>
  <c r="H1567" i="1"/>
  <c r="G1567" i="1"/>
  <c r="J1568" i="1"/>
  <c r="H1568" i="1"/>
  <c r="G1568" i="1"/>
  <c r="I1568" i="1" s="1"/>
  <c r="J1569" i="1"/>
  <c r="H1569" i="1"/>
  <c r="G1569" i="1"/>
  <c r="G1570" i="1"/>
  <c r="J1572" i="1"/>
  <c r="H1572" i="1"/>
  <c r="G1572" i="1"/>
  <c r="J1573" i="1"/>
  <c r="H1573" i="1"/>
  <c r="G1573" i="1"/>
  <c r="I1573" i="1" s="1"/>
  <c r="J1574" i="1"/>
  <c r="H1574" i="1"/>
  <c r="G1574" i="1"/>
  <c r="J1575" i="1"/>
  <c r="H1575" i="1"/>
  <c r="G1575" i="1"/>
  <c r="I1575" i="1" s="1"/>
  <c r="G1576" i="1"/>
  <c r="E422" i="4"/>
  <c r="I17" i="3"/>
  <c r="D7" i="4"/>
  <c r="D43" i="4"/>
  <c r="D49" i="4"/>
  <c r="D125" i="4"/>
  <c r="D153" i="4"/>
  <c r="D221" i="4"/>
  <c r="D273" i="4"/>
  <c r="D308" i="4"/>
  <c r="D354" i="4"/>
  <c r="D360" i="4"/>
  <c r="D406" i="4"/>
  <c r="D647" i="4"/>
  <c r="F426" i="4"/>
  <c r="E648" i="4"/>
  <c r="D642" i="1" s="1"/>
  <c r="H642" i="1" s="1"/>
  <c r="D431" i="4"/>
  <c r="E479" i="4"/>
  <c r="D473" i="1" s="1"/>
  <c r="H473" i="1" s="1"/>
  <c r="D491" i="4"/>
  <c r="F523" i="4"/>
  <c r="D522" i="4"/>
  <c r="E535" i="4"/>
  <c r="E69" i="5"/>
  <c r="H335" i="9"/>
  <c r="E176" i="5"/>
  <c r="G1546" i="1"/>
  <c r="F427" i="4"/>
  <c r="F467" i="4"/>
  <c r="D44" i="8"/>
  <c r="G342" i="9" s="1"/>
  <c r="E342" i="9" s="1"/>
  <c r="D536" i="4"/>
  <c r="D584" i="4"/>
  <c r="D7" i="5"/>
  <c r="E88" i="5"/>
  <c r="D1093" i="1" s="1"/>
  <c r="G1093" i="1" s="1"/>
  <c r="E313" i="9"/>
  <c r="B313" i="9" s="1"/>
  <c r="F89" i="5"/>
  <c r="D119" i="5"/>
  <c r="D135" i="5"/>
  <c r="H314" i="9"/>
  <c r="H315" i="9"/>
  <c r="E336" i="9"/>
  <c r="B336" i="9" s="1"/>
  <c r="F196" i="5"/>
  <c r="D202" i="5"/>
  <c r="D218" i="5"/>
  <c r="D254" i="5"/>
  <c r="D5" i="6"/>
  <c r="D35" i="6"/>
  <c r="D89" i="6"/>
  <c r="D129" i="6"/>
  <c r="G309" i="9"/>
  <c r="H308" i="9"/>
  <c r="G308" i="9"/>
  <c r="G301" i="9"/>
  <c r="E301" i="9" s="1"/>
  <c r="B301" i="9" s="1"/>
  <c r="L228" i="9"/>
  <c r="G227" i="9"/>
  <c r="E227" i="9" s="1"/>
  <c r="B227" i="9" s="1"/>
  <c r="G226" i="9"/>
  <c r="E226" i="9" s="1"/>
  <c r="B226" i="9" s="1"/>
  <c r="G225" i="9"/>
  <c r="E225" i="9" s="1"/>
  <c r="B225" i="9" s="1"/>
  <c r="G224" i="9"/>
  <c r="E224" i="9" s="1"/>
  <c r="B224" i="9" s="1"/>
  <c r="G223" i="9"/>
  <c r="E223" i="9" s="1"/>
  <c r="B223" i="9" s="1"/>
  <c r="G222" i="9"/>
  <c r="E222" i="9" s="1"/>
  <c r="B222" i="9" s="1"/>
  <c r="H309" i="9"/>
  <c r="G302" i="9"/>
  <c r="E302" i="9" s="1"/>
  <c r="B302" i="9" s="1"/>
  <c r="G300" i="9"/>
  <c r="E300" i="9" s="1"/>
  <c r="B300"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M22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I10" i="9"/>
  <c r="F607" i="4"/>
  <c r="G315" i="9"/>
  <c r="E315" i="9" s="1"/>
  <c r="B315" i="9" s="1"/>
  <c r="G314" i="9"/>
  <c r="E314" i="9" s="1"/>
  <c r="B314" i="9" s="1"/>
  <c r="F150" i="5"/>
  <c r="E335" i="9"/>
  <c r="B335" i="9" s="1"/>
  <c r="F177" i="5"/>
  <c r="B345" i="9"/>
  <c r="E344" i="9"/>
  <c r="I10" i="3" s="1"/>
  <c r="B280" i="9"/>
  <c r="B282" i="9"/>
  <c r="B284" i="9"/>
  <c r="B286" i="9"/>
  <c r="B288" i="9"/>
  <c r="B290" i="9"/>
  <c r="B292" i="9"/>
  <c r="H19" i="9" l="1"/>
  <c r="E19" i="9" s="1"/>
  <c r="B19" i="9" s="1"/>
  <c r="H421" i="1"/>
  <c r="G160" i="1"/>
  <c r="E152" i="4"/>
  <c r="E299" i="4" s="1"/>
  <c r="F164" i="4"/>
  <c r="E180" i="9"/>
  <c r="B180" i="9" s="1"/>
  <c r="F129" i="6"/>
  <c r="C1524" i="1"/>
  <c r="F35" i="6"/>
  <c r="H28" i="3"/>
  <c r="C1430" i="1"/>
  <c r="F254" i="5"/>
  <c r="C1258" i="1"/>
  <c r="G338" i="9"/>
  <c r="E338" i="9" s="1"/>
  <c r="B338" i="9" s="1"/>
  <c r="F218" i="5"/>
  <c r="C1222" i="1"/>
  <c r="D176" i="5"/>
  <c r="F119" i="5"/>
  <c r="C1124" i="1"/>
  <c r="D69" i="5"/>
  <c r="F584" i="4"/>
  <c r="C578" i="1"/>
  <c r="B342" i="9"/>
  <c r="E175" i="5"/>
  <c r="D1179" i="1" s="1"/>
  <c r="I24" i="3"/>
  <c r="D1180" i="1"/>
  <c r="I23" i="3"/>
  <c r="D1074" i="1"/>
  <c r="D529" i="1"/>
  <c r="F647" i="4"/>
  <c r="C641" i="1"/>
  <c r="D418" i="4"/>
  <c r="F360" i="4"/>
  <c r="C355" i="1"/>
  <c r="D417" i="4"/>
  <c r="F308" i="4"/>
  <c r="C303" i="1"/>
  <c r="F221" i="4"/>
  <c r="C217" i="1"/>
  <c r="F125" i="4"/>
  <c r="C121" i="1"/>
  <c r="F43" i="4"/>
  <c r="C39" i="1"/>
  <c r="E643" i="4"/>
  <c r="D417" i="1"/>
  <c r="E430" i="4"/>
  <c r="E640" i="4" s="1"/>
  <c r="D634" i="1" s="1"/>
  <c r="G642" i="1"/>
  <c r="G473" i="1"/>
  <c r="F228" i="9"/>
  <c r="B228" i="9" s="1"/>
  <c r="E308" i="9"/>
  <c r="B308" i="9" s="1"/>
  <c r="E309" i="9"/>
  <c r="B309" i="9" s="1"/>
  <c r="F89" i="6"/>
  <c r="C1484" i="1"/>
  <c r="G347" i="9"/>
  <c r="E347" i="9" s="1"/>
  <c r="D141" i="6"/>
  <c r="F5" i="6"/>
  <c r="H27" i="3"/>
  <c r="C1400" i="1"/>
  <c r="D250" i="5"/>
  <c r="G337" i="9"/>
  <c r="E337" i="9" s="1"/>
  <c r="B337" i="9" s="1"/>
  <c r="F202" i="5"/>
  <c r="C1206" i="1"/>
  <c r="F135" i="5"/>
  <c r="C1140" i="1"/>
  <c r="D6" i="5"/>
  <c r="F7" i="5"/>
  <c r="H22" i="3"/>
  <c r="C1012" i="1"/>
  <c r="D535" i="4"/>
  <c r="F536" i="4"/>
  <c r="C530" i="1"/>
  <c r="K1480" i="9"/>
  <c r="G343" i="9"/>
  <c r="E343" i="9" s="1"/>
  <c r="B343" i="9" s="1"/>
  <c r="C1620" i="1"/>
  <c r="I39" i="3"/>
  <c r="E6" i="5"/>
  <c r="F522" i="4"/>
  <c r="C516" i="1"/>
  <c r="F491" i="4"/>
  <c r="C485" i="1"/>
  <c r="D430" i="4"/>
  <c r="F431" i="4"/>
  <c r="C425" i="1"/>
  <c r="F406" i="4"/>
  <c r="C401" i="1"/>
  <c r="F354" i="4"/>
  <c r="C349" i="1"/>
  <c r="F273" i="4"/>
  <c r="C269" i="1"/>
  <c r="H24" i="9"/>
  <c r="G24" i="9"/>
  <c r="D152" i="4"/>
  <c r="F153" i="4"/>
  <c r="C149" i="1"/>
  <c r="F49" i="4"/>
  <c r="C45" i="1"/>
  <c r="D6" i="4"/>
  <c r="F7" i="4"/>
  <c r="C3" i="1"/>
  <c r="I1574" i="1"/>
  <c r="I1572" i="1"/>
  <c r="I1569" i="1"/>
  <c r="I1567" i="1"/>
  <c r="I1565" i="1"/>
  <c r="I1563" i="1"/>
  <c r="I1579" i="1"/>
  <c r="I1577" i="1"/>
  <c r="I1560" i="1"/>
  <c r="I1558" i="1"/>
  <c r="I1556" i="1"/>
  <c r="I1553" i="1"/>
  <c r="I1551" i="1"/>
  <c r="I1549" i="1"/>
  <c r="I1547" i="1"/>
  <c r="H1093" i="1"/>
  <c r="I18" i="3" l="1"/>
  <c r="D148" i="1"/>
  <c r="H3" i="1"/>
  <c r="G3" i="1"/>
  <c r="F6" i="4"/>
  <c r="H17" i="3"/>
  <c r="D422" i="4"/>
  <c r="C2" i="1"/>
  <c r="E24" i="9"/>
  <c r="G269" i="1"/>
  <c r="H269" i="1"/>
  <c r="G349" i="1"/>
  <c r="H349" i="1"/>
  <c r="G401" i="1"/>
  <c r="H401" i="1"/>
  <c r="G425" i="1"/>
  <c r="H425" i="1"/>
  <c r="D639" i="4"/>
  <c r="F430" i="4"/>
  <c r="C424" i="1"/>
  <c r="G530" i="1"/>
  <c r="H530" i="1"/>
  <c r="F535" i="4"/>
  <c r="D640" i="4"/>
  <c r="C529" i="1"/>
  <c r="F6" i="5"/>
  <c r="C1011" i="1"/>
  <c r="F250" i="5"/>
  <c r="H25" i="3"/>
  <c r="C1254" i="1"/>
  <c r="F141" i="6"/>
  <c r="H31" i="3"/>
  <c r="C1536" i="1"/>
  <c r="G1484" i="1"/>
  <c r="H1484" i="1"/>
  <c r="E301" i="4"/>
  <c r="D297" i="1" s="1"/>
  <c r="E423" i="4"/>
  <c r="D295" i="1"/>
  <c r="E300" i="4"/>
  <c r="D296" i="1" s="1"/>
  <c r="D637" i="1"/>
  <c r="G355" i="1"/>
  <c r="H355" i="1"/>
  <c r="F418" i="4"/>
  <c r="C413" i="1"/>
  <c r="E341" i="9"/>
  <c r="G578" i="1"/>
  <c r="H578" i="1"/>
  <c r="F69" i="5"/>
  <c r="H23" i="3"/>
  <c r="C1074" i="1"/>
  <c r="G1222" i="1"/>
  <c r="H1222" i="1"/>
  <c r="G1524" i="1"/>
  <c r="H1524" i="1"/>
  <c r="H45" i="1"/>
  <c r="G45" i="1"/>
  <c r="H149" i="1"/>
  <c r="G149" i="1"/>
  <c r="F152" i="4"/>
  <c r="H18" i="3"/>
  <c r="D299" i="4"/>
  <c r="C148" i="1"/>
  <c r="G485" i="1"/>
  <c r="H485" i="1"/>
  <c r="G516" i="1"/>
  <c r="H516" i="1"/>
  <c r="H299" i="9"/>
  <c r="D1011" i="1"/>
  <c r="H1620" i="1"/>
  <c r="G1620" i="1"/>
  <c r="H11" i="3"/>
  <c r="G1012" i="1"/>
  <c r="H1012" i="1"/>
  <c r="G1140" i="1"/>
  <c r="H1140" i="1"/>
  <c r="G1206" i="1"/>
  <c r="H1206" i="1"/>
  <c r="H9" i="3"/>
  <c r="G1400" i="1"/>
  <c r="H1400" i="1"/>
  <c r="B347" i="9"/>
  <c r="E346" i="9"/>
  <c r="E639" i="4"/>
  <c r="D633" i="1" s="1"/>
  <c r="D424" i="1"/>
  <c r="H39" i="1"/>
  <c r="G39" i="1"/>
  <c r="H121" i="1"/>
  <c r="G121" i="1"/>
  <c r="G217" i="1"/>
  <c r="H217" i="1"/>
  <c r="G303" i="1"/>
  <c r="H303" i="1"/>
  <c r="F417" i="4"/>
  <c r="C412" i="1"/>
  <c r="G641" i="1"/>
  <c r="H641" i="1"/>
  <c r="G1124" i="1"/>
  <c r="H1124" i="1"/>
  <c r="D175" i="5"/>
  <c r="G306" i="9" s="1"/>
  <c r="E306" i="9" s="1"/>
  <c r="B306" i="9" s="1"/>
  <c r="F176" i="5"/>
  <c r="H24" i="3"/>
  <c r="C1180" i="1"/>
  <c r="G1258" i="1"/>
  <c r="H1258" i="1"/>
  <c r="G1430" i="1"/>
  <c r="H1430" i="1"/>
  <c r="G1180" i="1" l="1"/>
  <c r="H1180" i="1"/>
  <c r="G412" i="1"/>
  <c r="H412" i="1"/>
  <c r="N3" i="9"/>
  <c r="I11" i="3"/>
  <c r="D423" i="4"/>
  <c r="D301" i="4"/>
  <c r="F299" i="4"/>
  <c r="C295" i="1"/>
  <c r="G1254" i="1"/>
  <c r="H1254" i="1"/>
  <c r="F640" i="4"/>
  <c r="C634" i="1"/>
  <c r="G424" i="1"/>
  <c r="H424" i="1"/>
  <c r="F639" i="4"/>
  <c r="C633" i="1"/>
  <c r="H2" i="1"/>
  <c r="G2" i="1"/>
  <c r="D300" i="4"/>
  <c r="F175" i="5"/>
  <c r="C1179" i="1"/>
  <c r="K3" i="9"/>
  <c r="I9" i="3"/>
  <c r="H148" i="1"/>
  <c r="G148" i="1"/>
  <c r="G1074" i="1"/>
  <c r="H1074" i="1"/>
  <c r="G413" i="1"/>
  <c r="H413" i="1"/>
  <c r="E644" i="4"/>
  <c r="E425" i="4"/>
  <c r="D420" i="1" s="1"/>
  <c r="D418" i="1"/>
  <c r="H20" i="9"/>
  <c r="E424" i="4"/>
  <c r="D419" i="1" s="1"/>
  <c r="G1536" i="1"/>
  <c r="H1536" i="1"/>
  <c r="H8" i="3"/>
  <c r="G1011" i="1"/>
  <c r="H1011" i="1"/>
  <c r="G299" i="9"/>
  <c r="E299" i="9" s="1"/>
  <c r="G529" i="1"/>
  <c r="H529" i="1"/>
  <c r="B24" i="9"/>
  <c r="D643" i="4"/>
  <c r="D424" i="4"/>
  <c r="F422" i="4"/>
  <c r="C417" i="1"/>
  <c r="M3" i="9" l="1"/>
  <c r="G1179" i="1"/>
  <c r="H1179" i="1"/>
  <c r="F300" i="4"/>
  <c r="C296" i="1"/>
  <c r="G633" i="1"/>
  <c r="H633" i="1"/>
  <c r="G634" i="1"/>
  <c r="H634" i="1"/>
  <c r="G295" i="1"/>
  <c r="H295" i="1"/>
  <c r="F301" i="4"/>
  <c r="C297" i="1"/>
  <c r="F643" i="4"/>
  <c r="C637" i="1"/>
  <c r="G417" i="1"/>
  <c r="H417" i="1"/>
  <c r="F424" i="4"/>
  <c r="C419" i="1"/>
  <c r="B299" i="9"/>
  <c r="E646" i="4"/>
  <c r="D638" i="1"/>
  <c r="E645" i="4"/>
  <c r="D644" i="4"/>
  <c r="D425" i="4"/>
  <c r="F423" i="4"/>
  <c r="C418" i="1"/>
  <c r="G20" i="9"/>
  <c r="E20" i="9" s="1"/>
  <c r="B20" i="9" s="1"/>
  <c r="G418" i="1" l="1"/>
  <c r="H418" i="1"/>
  <c r="F425" i="4"/>
  <c r="C420" i="1"/>
  <c r="E649" i="4"/>
  <c r="D639" i="1"/>
  <c r="E650" i="4"/>
  <c r="D640" i="1"/>
  <c r="G297" i="1"/>
  <c r="H297" i="1"/>
  <c r="G296" i="1"/>
  <c r="H296" i="1"/>
  <c r="D646" i="4"/>
  <c r="F644" i="4"/>
  <c r="C638" i="1"/>
  <c r="G419" i="1"/>
  <c r="H419" i="1"/>
  <c r="G637" i="1"/>
  <c r="H637" i="1"/>
  <c r="D645" i="4"/>
  <c r="H333" i="9"/>
  <c r="G333" i="9"/>
  <c r="E333" i="9" s="1"/>
  <c r="I20" i="3" l="1"/>
  <c r="D644" i="1"/>
  <c r="I19" i="3"/>
  <c r="D643" i="1"/>
  <c r="G420" i="1"/>
  <c r="H420" i="1"/>
  <c r="B333" i="9"/>
  <c r="E298" i="9"/>
  <c r="I8" i="3" s="1"/>
  <c r="D649" i="4"/>
  <c r="F645" i="4"/>
  <c r="C639" i="1"/>
  <c r="G638" i="1"/>
  <c r="H638" i="1"/>
  <c r="D650" i="4"/>
  <c r="F646" i="4"/>
  <c r="C640" i="1"/>
  <c r="G297" i="9"/>
  <c r="E297" i="9" s="1"/>
  <c r="B297" i="9" s="1"/>
  <c r="G640" i="1" l="1"/>
  <c r="H640" i="1"/>
  <c r="F650" i="4"/>
  <c r="H20" i="3"/>
  <c r="C644" i="1"/>
  <c r="G639" i="1"/>
  <c r="H639" i="1"/>
  <c r="H7" i="3"/>
  <c r="F649" i="4"/>
  <c r="H19" i="3"/>
  <c r="C643" i="1"/>
  <c r="J3" i="9" l="1"/>
  <c r="G643" i="1"/>
  <c r="H643" i="1"/>
  <c r="G644" i="1"/>
  <c r="H644" i="1"/>
  <c r="H295" i="9" l="1"/>
  <c r="L293" i="9"/>
  <c r="F293" i="9" s="1"/>
  <c r="G295" i="9"/>
  <c r="E295" i="9" s="1"/>
  <c r="H18" i="9"/>
  <c r="G18" i="9"/>
  <c r="J5" i="9"/>
  <c r="K6" i="9"/>
  <c r="I8" i="9"/>
  <c r="J9" i="9"/>
  <c r="K10" i="9"/>
  <c r="I12" i="9"/>
  <c r="J13" i="9"/>
  <c r="M15" i="9"/>
  <c r="L16" i="9"/>
  <c r="I17" i="9"/>
  <c r="H22" i="9"/>
  <c r="K5" i="9"/>
  <c r="I7" i="9"/>
  <c r="J8" i="9"/>
  <c r="K9" i="9"/>
  <c r="I11" i="9"/>
  <c r="J12" i="9"/>
  <c r="K13" i="9"/>
  <c r="L15" i="9"/>
  <c r="M16" i="9"/>
  <c r="J17" i="9"/>
  <c r="G21" i="9"/>
  <c r="K8" i="9"/>
  <c r="J11" i="9"/>
  <c r="K12" i="9"/>
  <c r="H15" i="9"/>
  <c r="G16" i="9"/>
  <c r="G17" i="9"/>
  <c r="H21" i="9"/>
  <c r="J6" i="9"/>
  <c r="I9" i="9"/>
  <c r="K11" i="9"/>
  <c r="G15" i="9"/>
  <c r="H17" i="9"/>
  <c r="G22" i="9"/>
  <c r="E22" i="9" s="1"/>
  <c r="B22" i="9" s="1"/>
  <c r="I6" i="9"/>
  <c r="E6" i="9" s="1"/>
  <c r="B6" i="9" s="1"/>
  <c r="J7" i="9"/>
  <c r="I5" i="9"/>
  <c r="K7" i="9"/>
  <c r="J10" i="9"/>
  <c r="I13" i="9"/>
  <c r="H16" i="9"/>
  <c r="E13" i="9" l="1"/>
  <c r="B13" i="9" s="1"/>
  <c r="E15" i="9"/>
  <c r="E9" i="9"/>
  <c r="B9" i="9" s="1"/>
  <c r="F15" i="9"/>
  <c r="E10" i="9"/>
  <c r="B10" i="9" s="1"/>
  <c r="E5" i="9"/>
  <c r="B5" i="9" s="1"/>
  <c r="E18" i="9"/>
  <c r="B18" i="9" s="1"/>
  <c r="B15" i="9"/>
  <c r="E16" i="9"/>
  <c r="E7" i="9"/>
  <c r="B7" i="9" s="1"/>
  <c r="F16" i="9"/>
  <c r="E8" i="9"/>
  <c r="B8" i="9" s="1"/>
  <c r="B293" i="9"/>
  <c r="F23" i="9"/>
  <c r="E17" i="9"/>
  <c r="B17" i="9" s="1"/>
  <c r="E21" i="9"/>
  <c r="B21" i="9" s="1"/>
  <c r="E11" i="9"/>
  <c r="B11" i="9" s="1"/>
  <c r="E12" i="9"/>
  <c r="B12" i="9" s="1"/>
  <c r="B295" i="9"/>
  <c r="E23" i="9"/>
  <c r="I7" i="3" s="1"/>
  <c r="F14" i="9" l="1"/>
  <c r="F3" i="9" s="1"/>
  <c r="B16" i="9"/>
  <c r="E4" i="9"/>
  <c r="E14" i="9"/>
  <c r="I13" i="3" s="1"/>
  <c r="E3" i="9" l="1"/>
</calcChain>
</file>

<file path=xl/sharedStrings.xml><?xml version="1.0" encoding="utf-8"?>
<sst xmlns="http://schemas.openxmlformats.org/spreadsheetml/2006/main" count="4724" uniqueCount="3656">
  <si>
    <t>Obveznik:</t>
  </si>
  <si>
    <t>22961 - O.Š. KALNIK</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</si>
  <si>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</si>
  <si>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</si>
  <si>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</si>
  <si>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</si>
  <si>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</si>
  <si>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</si>
  <si>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</si>
  <si>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</si>
  <si>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</si>
  <si>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</si>
  <si>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</si>
  <si>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</si>
  <si>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</si>
  <si>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</si>
  <si>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</si>
  <si>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</si>
  <si>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</si>
  <si>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</si>
  <si>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</si>
  <si>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</si>
  <si>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</si>
  <si>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</si>
  <si>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</si>
  <si>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</si>
  <si>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</si>
  <si>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</si>
  <si>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</si>
  <si>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</si>
  <si>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</si>
  <si>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</si>
  <si>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</si>
  <si>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</si>
  <si>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</si>
  <si>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</si>
  <si>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</si>
  <si>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</si>
  <si>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</si>
  <si>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</si>
  <si>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</si>
  <si>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</si>
  <si>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</si>
  <si>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</si>
  <si>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</si>
  <si>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</si>
  <si>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</si>
  <si>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</si>
  <si>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</si>
  <si>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</si>
  <si>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</si>
  <si>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</si>
  <si>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</si>
  <si>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</si>
  <si>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</si>
  <si>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</si>
  <si>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</si>
  <si>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</si>
  <si>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</si>
  <si>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</si>
  <si>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</si>
  <si>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</si>
  <si>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</si>
  <si>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</si>
  <si>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</si>
  <si>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</si>
  <si>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</si>
  <si>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</si>
  <si>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</si>
  <si>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</si>
  <si>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</si>
  <si>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</si>
  <si>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</si>
  <si>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</si>
  <si>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</si>
  <si>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</si>
  <si>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</si>
  <si>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</si>
  <si>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</si>
  <si>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</si>
  <si>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</si>
  <si>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</si>
  <si>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</si>
  <si>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</si>
  <si>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</si>
  <si>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</si>
  <si>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</si>
  <si>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</si>
  <si>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</si>
  <si>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</si>
  <si>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</si>
  <si>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</si>
  <si>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</si>
  <si>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</si>
  <si>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</si>
  <si>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</si>
  <si>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</si>
  <si>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</si>
  <si>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</si>
  <si>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</si>
  <si>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</si>
  <si>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</si>
  <si>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</si>
  <si>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</si>
  <si>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</si>
  <si>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</si>
  <si>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</si>
  <si>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</si>
  <si>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</si>
  <si>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</si>
  <si>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</si>
  <si>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</si>
  <si>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</si>
  <si>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</si>
  <si>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</si>
  <si>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</si>
  <si>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</si>
  <si>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</si>
  <si>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</si>
  <si>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</si>
  <si>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</si>
  <si>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</si>
  <si>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</si>
  <si>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</si>
  <si>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</si>
  <si>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</si>
  <si>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</si>
  <si>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</si>
  <si>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</si>
  <si>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</si>
  <si>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</si>
  <si>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</si>
  <si>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</si>
  <si>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</si>
  <si>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</si>
  <si>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</si>
  <si>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</si>
  <si>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</si>
  <si>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</si>
  <si>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</si>
  <si>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</si>
  <si>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</si>
  <si>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</si>
  <si>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</si>
  <si>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</si>
  <si>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</si>
  <si>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</si>
  <si>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</si>
  <si>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</si>
  <si>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</si>
  <si>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</si>
  <si>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</si>
  <si>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</si>
  <si>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</si>
  <si>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</si>
  <si>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</si>
  <si>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</si>
  <si>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</si>
  <si>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</si>
  <si>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</si>
  <si>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</si>
  <si>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</si>
  <si>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</si>
  <si>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</si>
  <si>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</si>
  <si>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</si>
  <si>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</si>
  <si>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</si>
  <si>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</si>
  <si>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</si>
  <si>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</si>
  <si>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</si>
  <si>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</si>
  <si>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</si>
  <si>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</si>
  <si>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</si>
  <si>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</si>
  <si>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</si>
  <si>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</si>
  <si>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</si>
  <si>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</si>
  <si>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</si>
  <si>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</si>
  <si>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</si>
  <si>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</si>
  <si>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</si>
  <si>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</si>
  <si>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</si>
  <si>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</si>
  <si>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</si>
  <si>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</si>
  <si>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</si>
  <si>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</si>
  <si>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</si>
  <si>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</si>
  <si>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</si>
  <si>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</si>
  <si>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</si>
  <si>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</si>
  <si>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</si>
  <si>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</si>
  <si>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</si>
  <si>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</si>
  <si>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</si>
  <si>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</si>
  <si>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</si>
  <si>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</si>
  <si>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</si>
  <si>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</si>
  <si>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</si>
  <si>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</si>
  <si>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</si>
  <si>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</si>
  <si>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</si>
  <si>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</si>
  <si>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</si>
  <si>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</si>
  <si>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</si>
  <si>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</si>
  <si>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</si>
  <si>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</si>
  <si>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</si>
  <si>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</si>
  <si>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</si>
  <si>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</si>
  <si>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</si>
  <si>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</si>
  <si>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</si>
  <si>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</si>
  <si>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</si>
  <si>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</si>
  <si>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</si>
  <si>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</si>
  <si>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</si>
  <si>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</si>
  <si>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</si>
  <si>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</si>
  <si>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</si>
  <si>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</si>
  <si>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</si>
  <si>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</si>
  <si>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</si>
  <si>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</si>
  <si>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</si>
  <si>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</si>
  <si>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</si>
  <si>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</si>
  <si>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</si>
  <si>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</si>
  <si>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</si>
  <si>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</si>
  <si>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</si>
  <si>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</si>
  <si>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</si>
  <si>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</si>
  <si>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</si>
  <si>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</si>
  <si>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</si>
  <si>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</si>
  <si>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</si>
  <si>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</si>
  <si>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</si>
  <si>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</si>
  <si>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</si>
  <si>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</si>
  <si>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</si>
  <si>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</si>
  <si>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</si>
  <si>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</si>
  <si>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</si>
  <si>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</si>
  <si>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</si>
  <si>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</si>
  <si>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</si>
  <si>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</si>
  <si>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</si>
  <si>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</si>
  <si>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</si>
  <si>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</si>
  <si>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</si>
  <si>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</si>
  <si>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</si>
  <si>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</si>
  <si>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</si>
  <si>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</si>
  <si>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</si>
  <si>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</si>
  <si>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</si>
  <si>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</si>
  <si>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</si>
  <si>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</si>
  <si>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</si>
  <si>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</si>
  <si>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</si>
  <si>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</si>
  <si>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</si>
  <si>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</si>
  <si>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</si>
  <si>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</si>
  <si>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</si>
  <si>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</si>
  <si>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</si>
  <si>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</si>
  <si>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</si>
  <si>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</si>
  <si>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</si>
  <si>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</si>
  <si>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</si>
  <si>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</si>
  <si>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</si>
  <si>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</si>
  <si>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</si>
  <si>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</si>
  <si>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</si>
  <si>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</si>
  <si>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</si>
  <si>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</si>
  <si>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</si>
  <si>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</si>
  <si>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</si>
  <si>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</si>
  <si>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</si>
  <si>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</si>
  <si>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</si>
  <si>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</si>
  <si>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</si>
  <si>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</si>
  <si>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</si>
  <si>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</si>
  <si>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</si>
  <si>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</si>
  <si>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</si>
  <si>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</si>
  <si>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</si>
  <si>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</si>
  <si>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</si>
  <si>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</si>
  <si>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</si>
  <si>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</si>
  <si>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</si>
  <si>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</si>
  <si>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</si>
  <si>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</si>
  <si>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</si>
  <si>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</si>
  <si>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</si>
  <si>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</si>
  <si>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</si>
  <si>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</si>
  <si>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</si>
  <si>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</si>
  <si>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</si>
  <si>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</si>
  <si>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</si>
  <si>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</si>
  <si>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</si>
  <si>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</si>
  <si>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</si>
  <si>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</si>
  <si>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</si>
  <si>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</si>
  <si>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</si>
  <si>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</si>
  <si>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</si>
  <si>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</si>
  <si>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</si>
  <si>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</si>
  <si>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</si>
  <si>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</si>
  <si>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</si>
  <si>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</si>
  <si>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</si>
  <si>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</si>
  <si>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</si>
  <si>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</si>
  <si>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</si>
  <si>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</si>
  <si>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</si>
  <si>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</si>
  <si>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</si>
  <si>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</si>
  <si>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</si>
  <si>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</si>
  <si>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</si>
  <si>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</si>
  <si>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</si>
  <si>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</si>
  <si>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</si>
  <si>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</si>
  <si>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</si>
  <si>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</si>
  <si>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</si>
  <si>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</si>
  <si>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</si>
  <si>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</si>
  <si>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</si>
  <si>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</si>
  <si>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</si>
  <si>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</si>
  <si>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</si>
  <si>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</si>
  <si>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</si>
  <si>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</si>
  <si>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</si>
  <si>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</si>
  <si>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</si>
  <si>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</si>
  <si>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</si>
  <si>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</si>
  <si>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</si>
  <si>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</si>
  <si>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</si>
  <si>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</si>
  <si>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</si>
  <si>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</si>
  <si>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</si>
  <si>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</si>
  <si>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</si>
  <si>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</si>
  <si>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</si>
  <si>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</si>
  <si>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</si>
  <si>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</si>
  <si>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</si>
  <si>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</si>
  <si>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</si>
  <si>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</si>
  <si>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</si>
  <si>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</si>
  <si>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</si>
  <si>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</si>
  <si>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</si>
  <si>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</si>
  <si>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</si>
  <si>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</si>
  <si>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</si>
  <si>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</si>
  <si>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</si>
  <si>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</si>
  <si>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</si>
  <si>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</si>
  <si>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</si>
  <si>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</si>
  <si>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</si>
  <si>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</si>
  <si>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</si>
  <si>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</si>
  <si>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</si>
  <si>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</si>
  <si>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</si>
  <si>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</si>
  <si>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</si>
  <si>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</si>
  <si>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</si>
  <si>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</si>
  <si>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</si>
  <si>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</si>
  <si>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</si>
  <si>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</si>
  <si>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</si>
  <si>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</si>
  <si>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</si>
  <si>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</si>
  <si>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</si>
  <si>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</si>
  <si>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</si>
  <si>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</si>
  <si>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</si>
  <si>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</si>
  <si>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</si>
  <si>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</si>
  <si>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</si>
  <si>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</si>
  <si>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</si>
  <si>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</si>
  <si>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</si>
  <si>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</si>
  <si>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</si>
  <si>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</si>
  <si>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</si>
  <si>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</si>
  <si>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</si>
  <si>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</si>
  <si>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</si>
  <si>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</si>
  <si>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</si>
  <si>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</si>
  <si>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</si>
  <si>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</si>
  <si>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</si>
  <si>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</si>
  <si>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</si>
  <si>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</si>
  <si>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</si>
  <si>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</si>
  <si>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</si>
  <si>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</si>
  <si>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</si>
  <si>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</si>
  <si>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</si>
  <si>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</si>
  <si>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</si>
  <si>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</si>
  <si>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</si>
  <si>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</si>
  <si>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</si>
  <si>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</si>
  <si>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</si>
  <si>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</si>
  <si>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</si>
  <si>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</si>
  <si>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</si>
  <si>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</si>
  <si>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</si>
  <si>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</si>
  <si>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</si>
  <si>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</si>
  <si>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</si>
  <si>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</si>
  <si>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</si>
  <si>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</si>
  <si>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</si>
  <si>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</si>
  <si>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</si>
  <si>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</si>
  <si>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</si>
  <si>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</si>
  <si>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</si>
  <si>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</si>
  <si>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</si>
  <si>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</si>
  <si>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</si>
  <si>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</si>
  <si>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</si>
  <si>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</si>
  <si>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</si>
  <si>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</si>
  <si>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</si>
  <si>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</si>
  <si>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</si>
  <si>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</si>
  <si>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</si>
  <si>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</si>
  <si>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</si>
  <si>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</si>
  <si>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</si>
  <si>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</si>
  <si>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</si>
  <si>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</si>
  <si>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</si>
  <si>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</si>
  <si>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</si>
  <si>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</si>
  <si>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</si>
  <si>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</si>
  <si>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</si>
  <si>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</si>
  <si>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</si>
  <si>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</si>
  <si>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</si>
  <si>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</si>
  <si>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</si>
  <si>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</si>
  <si>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</si>
  <si>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</si>
  <si>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</si>
  <si>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</si>
  <si>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</si>
  <si>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</si>
  <si>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</si>
  <si>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</si>
  <si>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</si>
  <si>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</si>
  <si>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</si>
  <si>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</si>
  <si>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</si>
  <si>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</si>
  <si>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</si>
  <si>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</si>
  <si>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</si>
  <si>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</si>
  <si>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</si>
  <si>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</si>
  <si>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</si>
  <si>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</si>
  <si>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</si>
  <si>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</si>
  <si>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</si>
  <si>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</si>
  <si>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</si>
  <si>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</si>
  <si>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</si>
  <si>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</si>
  <si>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</si>
  <si>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</si>
  <si>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</si>
  <si>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</si>
  <si>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</si>
  <si>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</si>
  <si>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</si>
  <si>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</si>
  <si>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</si>
  <si>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</si>
  <si>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</si>
  <si>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</si>
  <si>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</si>
  <si>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</si>
  <si>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</si>
  <si>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</si>
  <si>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</si>
  <si>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</si>
  <si>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</si>
  <si>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</si>
  <si>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</si>
  <si>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</si>
  <si>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</si>
  <si>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</si>
  <si>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</si>
  <si>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</si>
  <si>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</si>
  <si>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</si>
  <si>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</si>
  <si>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</si>
  <si>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</si>
  <si>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</si>
  <si>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</si>
  <si>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</si>
  <si>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</si>
  <si>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</si>
  <si>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</si>
  <si>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</si>
  <si>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</si>
  <si>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</si>
  <si>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</si>
  <si>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</si>
  <si>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</si>
  <si>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</si>
  <si>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</si>
  <si>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</si>
  <si>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</si>
  <si>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</si>
  <si>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</si>
  <si>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</si>
  <si>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</si>
  <si>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</si>
  <si>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</si>
  <si>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</si>
  <si>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</si>
  <si>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</si>
  <si>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</si>
  <si>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</si>
  <si>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</si>
  <si>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</si>
  <si>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</si>
  <si>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</si>
  <si>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</si>
  <si>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</si>
  <si>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</si>
  <si>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</si>
  <si>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</si>
  <si>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</si>
  <si>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</si>
  <si>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</si>
  <si>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</si>
  <si>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</si>
  <si>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</si>
  <si>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</si>
  <si>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</si>
  <si>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</si>
  <si>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</si>
  <si>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</si>
  <si>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</si>
  <si>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</si>
  <si>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</si>
  <si>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</si>
  <si>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</si>
  <si>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</si>
  <si>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</si>
  <si>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</si>
  <si>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</si>
  <si>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</si>
  <si>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</si>
  <si>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</si>
  <si>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</si>
  <si>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</si>
  <si>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</si>
  <si>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</si>
  <si>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</si>
  <si>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</si>
  <si>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</si>
  <si>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</si>
  <si>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</si>
  <si>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</si>
  <si>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</si>
  <si>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</si>
  <si>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</si>
  <si>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</si>
  <si>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</si>
  <si>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</si>
  <si>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</si>
  <si>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</si>
  <si>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</si>
  <si>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</si>
  <si>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</si>
  <si>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</si>
  <si>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</si>
  <si>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</si>
  <si>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</si>
  <si>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</si>
  <si>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</si>
  <si>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</si>
  <si>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</si>
  <si>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</si>
  <si>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</si>
  <si>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</si>
  <si>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</si>
  <si>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</si>
  <si>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</si>
  <si>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</si>
  <si>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</si>
  <si>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</si>
  <si>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</si>
  <si>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</si>
  <si>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</si>
  <si>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</si>
  <si>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</si>
  <si>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</si>
  <si>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</si>
  <si>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</si>
  <si>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</si>
  <si>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</si>
  <si>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</si>
  <si>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</si>
  <si>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</si>
  <si>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</si>
  <si>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</si>
  <si>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</si>
  <si>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</si>
  <si>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</si>
  <si>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</si>
  <si>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</si>
  <si>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</si>
  <si>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</si>
  <si>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</si>
  <si>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</si>
  <si>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</si>
  <si>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</si>
  <si>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</si>
  <si>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</si>
  <si>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</si>
  <si>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</si>
  <si>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</si>
  <si>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</si>
  <si>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</si>
  <si>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</si>
  <si>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</si>
  <si>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</si>
  <si>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</si>
  <si>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</si>
  <si>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</si>
  <si>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</si>
  <si>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</si>
  <si>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</si>
  <si>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</si>
  <si>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</si>
  <si>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</si>
  <si>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</si>
  <si>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</si>
  <si>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</si>
  <si>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</si>
  <si>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</si>
  <si>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</si>
  <si>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</si>
  <si>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</si>
  <si>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</si>
  <si>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</si>
  <si>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</si>
  <si>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</si>
  <si>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</si>
  <si>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</si>
  <si>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</si>
  <si>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</si>
  <si>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</si>
  <si>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</si>
  <si>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</si>
  <si>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</si>
  <si>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</si>
  <si>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</si>
  <si>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</si>
  <si>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</si>
  <si>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</si>
  <si>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</si>
  <si>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</si>
  <si>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</si>
  <si>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</si>
  <si>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</si>
  <si>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</si>
  <si>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</si>
  <si>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</si>
  <si>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</si>
  <si>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</si>
  <si>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</si>
  <si>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</si>
  <si>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</si>
  <si>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</si>
  <si>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</si>
  <si>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</si>
  <si>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</si>
  <si>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</si>
  <si>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</si>
  <si>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</si>
  <si>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</si>
  <si>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</si>
  <si>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</si>
  <si>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</si>
  <si>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</si>
  <si>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</si>
  <si>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</si>
  <si>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</si>
  <si>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</si>
  <si>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</si>
  <si>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</si>
  <si>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</si>
  <si>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</si>
  <si>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</si>
  <si>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</si>
  <si>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</si>
  <si>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</si>
  <si>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</si>
  <si>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</si>
  <si>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</si>
  <si>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</si>
  <si>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</si>
  <si>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</si>
  <si>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</si>
  <si>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</si>
  <si>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</si>
  <si>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</si>
  <si>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</si>
  <si>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</si>
  <si>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</si>
  <si>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</si>
  <si>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</si>
  <si>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</si>
  <si>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</si>
  <si>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</si>
  <si>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</si>
  <si>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</si>
  <si>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</si>
  <si>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</si>
  <si>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</si>
  <si>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</si>
  <si>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</si>
  <si>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</si>
  <si>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</si>
  <si>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</si>
  <si>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</si>
  <si>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</si>
  <si>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</si>
  <si>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</si>
  <si>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</si>
  <si>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</si>
  <si>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</si>
  <si>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</si>
  <si>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</si>
  <si>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</si>
  <si>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</si>
  <si>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</si>
  <si>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</si>
  <si>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</si>
  <si>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</si>
  <si>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</si>
  <si>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</si>
  <si>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</si>
  <si>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</si>
  <si>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</si>
  <si>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</si>
  <si>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</si>
  <si>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</si>
  <si>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</si>
  <si>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</si>
  <si>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</si>
  <si>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</si>
  <si>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</si>
  <si>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</si>
  <si>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</si>
  <si>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</si>
  <si>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</si>
  <si>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</si>
  <si>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</si>
  <si>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</si>
  <si>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</si>
  <si>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</si>
  <si>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</si>
  <si>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</si>
  <si>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</si>
  <si>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</si>
  <si>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</si>
  <si>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</si>
  <si>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</si>
  <si>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</si>
  <si>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</si>
  <si>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</si>
  <si>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</si>
  <si>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</si>
  <si>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</si>
  <si>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</si>
  <si>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</si>
  <si>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</si>
  <si>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</si>
  <si>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</si>
  <si>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</si>
  <si>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</si>
  <si>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</si>
  <si>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</si>
  <si>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</si>
  <si>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</si>
  <si>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</si>
  <si>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</si>
  <si>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</si>
  <si>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</si>
  <si>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</si>
  <si>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</si>
  <si>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</si>
  <si>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</si>
  <si>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</si>
  <si>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</si>
  <si>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</si>
  <si>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</si>
  <si>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</si>
  <si>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</si>
  <si>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</si>
  <si>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</si>
  <si>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</si>
  <si>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</si>
  <si>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</si>
  <si>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</si>
  <si>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</si>
  <si>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</si>
  <si>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</si>
  <si>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</si>
  <si>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</si>
  <si>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</si>
  <si>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</si>
  <si>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</si>
  <si>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</si>
  <si>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</si>
  <si>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</si>
  <si>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</si>
  <si>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</si>
  <si>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</si>
  <si>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</si>
  <si>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</si>
  <si>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</si>
  <si>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</si>
  <si>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</si>
  <si>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</si>
  <si>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</si>
  <si>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</si>
  <si>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</si>
  <si>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</si>
  <si>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</si>
  <si>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</si>
  <si>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</si>
  <si>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</si>
  <si>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</si>
  <si>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</si>
  <si>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</si>
  <si>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</si>
  <si>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</si>
  <si>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</si>
  <si>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</si>
  <si>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</si>
  <si>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</si>
  <si>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</si>
  <si>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</si>
  <si>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</si>
  <si>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</si>
  <si>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</si>
  <si>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</si>
  <si>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</si>
  <si>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</si>
  <si>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</si>
  <si>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</si>
  <si>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</si>
  <si>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</si>
  <si>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</si>
  <si>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</si>
  <si>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</si>
  <si>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</si>
  <si>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</si>
  <si>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</si>
  <si>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</si>
  <si>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</si>
  <si>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</si>
  <si>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</si>
  <si>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</si>
  <si>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</si>
  <si>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</si>
  <si>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</si>
  <si>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</si>
  <si>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</si>
  <si>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</si>
  <si>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</si>
  <si>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</si>
  <si>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</si>
  <si>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</si>
  <si>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</si>
  <si>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</si>
  <si>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</si>
  <si>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</si>
  <si>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</si>
  <si>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</si>
  <si>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</si>
  <si>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</si>
  <si>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</si>
  <si>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</si>
  <si>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</si>
  <si>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</si>
  <si>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</si>
  <si>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</si>
  <si>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</si>
  <si>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</si>
  <si>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</si>
  <si>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</si>
  <si>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</si>
  <si>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</si>
  <si>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</si>
  <si>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</si>
  <si>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</si>
  <si>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</si>
  <si>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</si>
  <si>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</si>
  <si>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</si>
  <si>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</si>
  <si>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</si>
  <si>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</si>
  <si>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</si>
  <si>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</si>
  <si>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</si>
  <si>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</si>
  <si>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</si>
  <si>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</si>
  <si>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</si>
  <si>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</si>
  <si>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</si>
  <si>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</si>
  <si>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</si>
  <si>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</si>
  <si>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</si>
  <si>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</si>
  <si>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</si>
  <si>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</si>
  <si>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</si>
  <si>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</si>
  <si>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</si>
  <si>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</si>
  <si>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</si>
  <si>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</si>
  <si>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</si>
  <si>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</si>
  <si>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</si>
  <si>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</si>
  <si>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</si>
  <si>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</si>
  <si>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</si>
  <si>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</si>
  <si>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</si>
  <si>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</si>
  <si>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</si>
  <si>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</si>
  <si>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</si>
  <si>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</si>
  <si>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</si>
  <si>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</si>
  <si>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</si>
  <si>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</si>
  <si>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</si>
  <si>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</si>
  <si>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</si>
  <si>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</si>
  <si>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</si>
  <si>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</si>
  <si>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</si>
  <si>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</si>
  <si>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</si>
  <si>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</si>
  <si>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</si>
  <si>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</si>
  <si>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</si>
  <si>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</si>
  <si>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</si>
  <si>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</si>
  <si>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</si>
  <si>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</si>
  <si>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</si>
  <si>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</si>
  <si>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</si>
  <si>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</si>
  <si>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</si>
  <si>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</si>
  <si>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</si>
  <si>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</si>
  <si>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</si>
  <si>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</si>
  <si>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</si>
  <si>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</si>
  <si>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</si>
  <si>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</si>
  <si>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</si>
  <si>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</si>
  <si>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</si>
  <si>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</si>
  <si>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</si>
  <si>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</si>
  <si>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</si>
  <si>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</si>
  <si>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</si>
  <si>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</si>
  <si>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</si>
  <si>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</si>
  <si>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</si>
  <si>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</si>
  <si>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</si>
  <si>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</si>
  <si>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</si>
  <si>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</si>
  <si>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</si>
  <si>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</si>
  <si>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</si>
  <si>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</si>
  <si>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</si>
  <si>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</si>
  <si>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</si>
  <si>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</si>
  <si>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</si>
  <si>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</si>
  <si>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</si>
  <si>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</si>
  <si>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</si>
  <si>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</si>
  <si>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</si>
  <si>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</si>
  <si>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</si>
  <si>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</si>
  <si>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</si>
  <si>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</si>
  <si>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</si>
  <si>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</si>
  <si>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</si>
  <si>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</si>
  <si>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</si>
  <si>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</si>
  <si>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</si>
  <si>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</si>
  <si>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</si>
  <si>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</si>
  <si>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</si>
  <si>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</si>
  <si>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</si>
  <si>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</si>
  <si>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</si>
  <si>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</si>
  <si>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</si>
  <si>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</si>
  <si>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</si>
  <si>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</si>
  <si>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</si>
  <si>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</si>
  <si>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</si>
  <si>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</si>
  <si>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</si>
  <si>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</si>
  <si>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</si>
  <si>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</si>
  <si>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</si>
  <si>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</si>
  <si>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</si>
  <si>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</si>
  <si>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</si>
  <si>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</si>
  <si>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</si>
  <si>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</si>
  <si>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</si>
  <si>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</si>
  <si>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</si>
  <si>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</si>
  <si>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</si>
  <si>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</si>
  <si>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</si>
  <si>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</si>
  <si>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</si>
  <si>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</si>
  <si>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</si>
  <si>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</si>
  <si>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</si>
  <si>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</si>
  <si>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</si>
  <si>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</si>
  <si>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</si>
  <si>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</si>
  <si>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</si>
  <si>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</si>
  <si>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</si>
  <si>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</si>
  <si>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</si>
  <si>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</si>
  <si>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</si>
  <si>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</si>
  <si>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</si>
  <si>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</si>
  <si>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</si>
  <si>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</si>
  <si>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</si>
  <si>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</si>
  <si>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</si>
  <si>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</si>
  <si>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</si>
  <si>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</si>
  <si>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</si>
  <si>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</si>
  <si>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</si>
  <si>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</si>
  <si>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</si>
  <si>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</si>
  <si>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</si>
  <si>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</si>
  <si>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</si>
  <si>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</si>
  <si>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</si>
  <si>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</si>
  <si>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</si>
  <si>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</si>
  <si>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</si>
  <si>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</si>
  <si>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</si>
  <si>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</si>
  <si>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</si>
  <si>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</si>
  <si>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</si>
  <si>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</si>
  <si>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</si>
  <si>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</si>
  <si>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</si>
  <si>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</si>
  <si>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</si>
  <si>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</si>
  <si>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</si>
  <si>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</si>
  <si>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</si>
  <si>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</si>
  <si>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</si>
  <si>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</si>
  <si>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</si>
  <si>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</si>
  <si>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</si>
  <si>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</si>
  <si>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</si>
  <si>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</si>
  <si>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</si>
  <si>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</si>
  <si>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</si>
  <si>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</si>
  <si>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</si>
  <si>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</si>
  <si>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</si>
  <si>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</si>
  <si>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</si>
  <si>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</si>
  <si>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</si>
  <si>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</si>
  <si>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</si>
  <si>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</si>
  <si>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</si>
  <si>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</si>
  <si>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</si>
  <si>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</si>
  <si>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</si>
  <si>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</si>
  <si>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</si>
  <si>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</si>
  <si>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</si>
  <si>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</si>
  <si>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</si>
  <si>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</si>
  <si>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</si>
  <si>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</si>
  <si>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</si>
  <si>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</si>
  <si>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</si>
  <si>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</si>
  <si>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</si>
  <si>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</si>
  <si>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</si>
  <si>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</si>
  <si>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</si>
  <si>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</si>
  <si>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</si>
  <si>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</si>
  <si>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</si>
  <si>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</si>
  <si>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</si>
  <si>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</si>
  <si>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</si>
  <si>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</si>
  <si>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</si>
  <si>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</si>
  <si>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</si>
  <si>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</si>
  <si>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</si>
  <si>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</si>
  <si>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</si>
  <si>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</si>
  <si>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</si>
  <si>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</si>
  <si>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</si>
  <si>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</si>
  <si>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</si>
  <si>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</si>
  <si>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</si>
  <si>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</si>
  <si>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</si>
  <si>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</si>
  <si>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</si>
  <si>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</si>
  <si>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</si>
  <si>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</si>
  <si>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</si>
  <si>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</si>
  <si>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</si>
  <si>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</si>
  <si>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</si>
  <si>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</si>
  <si>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</si>
  <si>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</si>
  <si>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</si>
  <si>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</si>
  <si>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</si>
  <si>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</si>
  <si>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</si>
  <si>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</si>
  <si>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</si>
  <si>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</si>
  <si>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</si>
  <si>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</si>
  <si>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</si>
  <si>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</si>
  <si>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</si>
  <si>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</si>
  <si>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</si>
  <si>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</si>
  <si>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</si>
  <si>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</si>
  <si>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</si>
  <si>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</si>
  <si>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</si>
  <si>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</si>
  <si>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</si>
  <si>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</si>
  <si>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</si>
  <si>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</si>
  <si>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</si>
  <si>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</si>
  <si>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</si>
  <si>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</si>
  <si>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</si>
  <si>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</si>
  <si>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</si>
  <si>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</si>
  <si>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</si>
  <si>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</si>
  <si>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</si>
  <si>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</si>
  <si>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</si>
  <si>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</si>
  <si>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</si>
  <si>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</si>
  <si>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</si>
  <si>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</si>
  <si>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</si>
  <si>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</si>
  <si>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</si>
  <si>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</si>
  <si>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</si>
  <si>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</si>
  <si>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</si>
  <si>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</si>
  <si>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</si>
  <si>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</si>
  <si>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</si>
  <si>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</si>
  <si>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</si>
  <si>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</si>
  <si>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</si>
  <si>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</si>
  <si>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</si>
  <si>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</si>
  <si>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</si>
  <si>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</si>
  <si>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</si>
  <si>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</si>
  <si>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</si>
  <si>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</si>
  <si>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</si>
  <si>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</si>
  <si>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</si>
  <si>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</si>
  <si>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</si>
  <si>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</si>
  <si>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</si>
  <si>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</si>
  <si>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</si>
  <si>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</si>
  <si>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</si>
  <si>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</si>
  <si>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</si>
  <si>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</si>
  <si>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</si>
  <si>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</si>
  <si>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</si>
  <si>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</si>
  <si>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</si>
  <si>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</si>
  <si>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</si>
  <si>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</si>
  <si>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</si>
  <si>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</si>
  <si>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</si>
  <si>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</si>
  <si>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</si>
  <si>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</si>
  <si>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</si>
  <si>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</si>
  <si>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</si>
  <si>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</si>
  <si>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</si>
  <si>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</si>
  <si>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</si>
  <si>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</si>
  <si>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</si>
  <si>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</si>
  <si>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</si>
  <si>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</si>
  <si>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</si>
  <si>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</si>
  <si>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</si>
  <si>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</si>
  <si>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</si>
  <si>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</si>
  <si>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</si>
  <si>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</si>
  <si>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</si>
  <si>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</si>
  <si>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</si>
  <si>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</si>
  <si>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</si>
  <si>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</si>
  <si>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</si>
  <si>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</si>
  <si>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</si>
  <si>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</si>
  <si>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</si>
  <si>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</si>
  <si>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</si>
  <si>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</si>
  <si>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</si>
  <si>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</si>
  <si>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</si>
  <si>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</si>
  <si>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</si>
  <si>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</si>
  <si>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</si>
  <si>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</si>
  <si>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</si>
  <si>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</si>
  <si>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</si>
  <si>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</si>
  <si>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</si>
  <si>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</si>
  <si>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</si>
  <si>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</si>
  <si>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</si>
  <si>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</si>
  <si>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</si>
  <si>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</si>
  <si>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</si>
  <si>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</si>
  <si>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</si>
  <si>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</si>
  <si>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</si>
  <si>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</si>
  <si>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</si>
  <si>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</si>
  <si>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</si>
  <si>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</si>
  <si>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</si>
  <si>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</si>
  <si>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</si>
  <si>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</si>
  <si>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</si>
  <si>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</si>
  <si>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</si>
  <si>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</si>
  <si>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</si>
  <si>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</si>
  <si>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</si>
  <si>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</si>
  <si>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</si>
  <si>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</si>
  <si>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</si>
  <si>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</si>
  <si>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</si>
  <si>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</si>
  <si>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</si>
  <si>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</si>
  <si>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</si>
  <si>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</si>
  <si>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</si>
  <si>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</si>
  <si>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</si>
  <si>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</si>
  <si>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</si>
  <si>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</si>
  <si>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</si>
  <si>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</si>
  <si>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</si>
  <si>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</si>
  <si>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</si>
  <si>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</si>
  <si>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</si>
  <si>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</si>
  <si>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</si>
  <si>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</si>
  <si>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</si>
  <si>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</si>
  <si>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</si>
  <si>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</si>
  <si>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</si>
  <si>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</si>
  <si>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</si>
  <si>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</si>
  <si>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</si>
  <si>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</si>
  <si>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</si>
  <si>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</si>
  <si>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</si>
  <si>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</si>
  <si>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</si>
  <si>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</si>
  <si>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</si>
  <si>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</si>
  <si>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</si>
  <si>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</si>
  <si>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</si>
  <si>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</si>
  <si>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</si>
  <si>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</si>
  <si>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</si>
  <si>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</si>
  <si>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</si>
  <si>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</si>
  <si>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</si>
  <si>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</si>
  <si>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</si>
  <si>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</si>
  <si>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</si>
  <si>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</si>
  <si>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</si>
  <si>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</si>
  <si>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</si>
  <si>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</si>
  <si>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</si>
  <si>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</si>
  <si>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</si>
  <si>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</si>
  <si>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</si>
  <si>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</si>
  <si>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</si>
  <si>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</si>
  <si>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</si>
  <si>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</si>
  <si>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</si>
  <si>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</si>
  <si>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</si>
  <si>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</si>
  <si>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</si>
  <si>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</si>
  <si>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</si>
  <si>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</si>
  <si>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</si>
  <si>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</si>
  <si>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</si>
  <si>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</si>
  <si>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</si>
  <si>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</si>
  <si>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</si>
  <si>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</si>
  <si>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</si>
  <si>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</si>
  <si>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</si>
  <si>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</si>
  <si>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</si>
  <si>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</si>
  <si>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</si>
  <si>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</si>
  <si>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</si>
  <si>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</si>
  <si>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</si>
  <si>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</si>
  <si>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</si>
  <si>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</si>
  <si>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</si>
  <si>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</si>
  <si>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</si>
  <si>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</si>
  <si>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</si>
  <si>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</si>
  <si>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</si>
  <si>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</si>
  <si>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</si>
  <si>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</si>
  <si>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</si>
  <si>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</si>
  <si>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</si>
  <si>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</si>
  <si>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</si>
  <si>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</si>
  <si>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</si>
  <si>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</si>
  <si>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</si>
  <si>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</si>
  <si>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</si>
  <si>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</si>
  <si>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</si>
  <si>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</si>
  <si>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</si>
  <si>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</si>
  <si>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</si>
  <si>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</si>
  <si>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</si>
  <si>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</si>
  <si>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</si>
  <si>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</si>
  <si>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</si>
  <si>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</si>
  <si>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</si>
  <si>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</si>
  <si>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</si>
  <si>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</si>
  <si>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</si>
  <si>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</si>
  <si>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</si>
  <si>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</si>
  <si>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</si>
  <si>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</si>
  <si>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</si>
  <si>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</si>
  <si>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</si>
  <si>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</si>
  <si>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</si>
  <si>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</si>
  <si>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</si>
  <si>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</si>
  <si>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</si>
  <si>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</si>
  <si>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</si>
  <si>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</si>
  <si>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</si>
  <si>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</si>
  <si>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</si>
  <si>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</si>
  <si>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</si>
  <si>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</si>
  <si>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</si>
  <si>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</si>
  <si>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</si>
  <si>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</si>
  <si>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</si>
  <si>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</si>
  <si>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</si>
  <si>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</si>
  <si>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</si>
  <si>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</si>
  <si>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</si>
  <si>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</si>
  <si>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</si>
  <si>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</si>
  <si>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</si>
  <si>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</si>
  <si>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</si>
  <si>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</si>
  <si>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</si>
  <si>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</si>
  <si>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</si>
  <si>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</si>
  <si>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</si>
  <si>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</si>
  <si>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</si>
  <si>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</si>
  <si>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</si>
  <si>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</si>
  <si>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</si>
  <si>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</si>
  <si>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</si>
  <si>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</si>
  <si>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</si>
  <si>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</si>
  <si>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</si>
  <si>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</si>
  <si>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</si>
  <si>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</si>
  <si>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</si>
  <si>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</si>
  <si>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</si>
  <si>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</si>
  <si>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</si>
  <si>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</si>
  <si>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</si>
  <si>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</si>
  <si>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</si>
  <si>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</si>
  <si>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</si>
  <si>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</si>
  <si>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</si>
  <si>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</si>
  <si>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</si>
  <si>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</si>
  <si>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</si>
  <si>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</si>
  <si>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</si>
  <si>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</si>
  <si>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</si>
  <si>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</si>
  <si>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</si>
  <si>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</si>
  <si>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</si>
  <si>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</si>
  <si>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</si>
  <si>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</si>
  <si>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</si>
  <si>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</si>
  <si>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</si>
  <si>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</si>
  <si>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</si>
  <si>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</si>
  <si>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</si>
  <si>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</si>
  <si>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</si>
  <si>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</si>
  <si>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</si>
  <si>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</si>
  <si>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</si>
  <si>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</si>
  <si>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</si>
  <si>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</si>
  <si>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</si>
  <si>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</si>
  <si>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</si>
  <si>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</si>
  <si>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</si>
  <si>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</si>
  <si>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</si>
  <si>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</si>
  <si>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</si>
  <si>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</si>
  <si>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</si>
  <si>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</si>
  <si>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</si>
  <si>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</si>
  <si>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</si>
  <si>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</si>
  <si>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</si>
  <si>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</si>
  <si>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</si>
  <si>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</si>
  <si>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</si>
  <si>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</si>
  <si>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</si>
  <si>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</si>
  <si>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</si>
  <si>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</si>
  <si>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</si>
  <si>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</si>
  <si>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</si>
  <si>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</si>
  <si>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</si>
  <si>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</si>
  <si>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</si>
  <si>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</si>
  <si>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</si>
  <si>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</si>
  <si>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</si>
  <si>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</si>
  <si>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</si>
  <si>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</si>
  <si>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</si>
  <si>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</si>
  <si>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</si>
  <si>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</si>
  <si>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</si>
  <si>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</si>
  <si>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</si>
  <si>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</si>
  <si>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</si>
  <si>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</si>
  <si>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</si>
  <si>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</si>
  <si>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</si>
  <si>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</si>
  <si>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</si>
  <si>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</si>
  <si>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</si>
  <si>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</si>
  <si>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</si>
  <si>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</si>
  <si>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</si>
  <si>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</si>
  <si>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</si>
  <si>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</si>
  <si>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</si>
  <si>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</si>
  <si>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</si>
  <si>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</si>
  <si>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</si>
  <si>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</si>
  <si>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</si>
  <si>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</si>
  <si>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</si>
  <si>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</si>
  <si>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</si>
  <si>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</si>
  <si>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</si>
  <si>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</si>
  <si>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</si>
  <si>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</si>
  <si>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</si>
  <si>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</si>
  <si>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</si>
  <si>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</si>
  <si>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</si>
  <si>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</si>
  <si>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</si>
  <si>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</si>
  <si>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</si>
  <si>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</si>
  <si>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</si>
  <si>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</si>
  <si>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</si>
  <si>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</si>
  <si>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</si>
  <si>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</si>
  <si>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</si>
  <si>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</si>
  <si>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</si>
  <si>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</si>
  <si>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</si>
  <si>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</si>
  <si>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</si>
  <si>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</si>
  <si>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</si>
  <si>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</si>
  <si>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</si>
  <si>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</si>
  <si>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</si>
  <si>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</si>
  <si>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</si>
  <si>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</si>
  <si>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</si>
  <si>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</si>
  <si>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</si>
  <si>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</si>
  <si>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</si>
  <si>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</si>
  <si>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</si>
  <si>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</si>
  <si>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</si>
  <si>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</si>
  <si>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</si>
  <si>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</si>
  <si>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</si>
  <si>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</si>
  <si>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</si>
  <si>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</si>
  <si>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</si>
  <si>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</si>
  <si>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</si>
  <si>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</si>
  <si>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</si>
  <si>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</si>
  <si>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</si>
  <si>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</si>
  <si>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</si>
  <si>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</si>
  <si>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</si>
  <si>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</si>
  <si>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</si>
  <si>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</si>
  <si>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</si>
  <si>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</si>
  <si>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</si>
  <si>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</si>
  <si>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</si>
  <si>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</si>
  <si>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</si>
  <si>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</si>
  <si>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</si>
  <si>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</si>
  <si>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</si>
  <si>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</si>
  <si>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</si>
  <si>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</si>
  <si>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</si>
  <si>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</si>
  <si>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</si>
  <si>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</si>
  <si>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</si>
  <si>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</si>
  <si>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</si>
  <si>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</si>
  <si>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</si>
  <si>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</si>
  <si>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</si>
  <si>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</si>
  <si>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</si>
  <si>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</si>
  <si>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</si>
  <si>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</si>
  <si>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</si>
  <si>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</si>
  <si>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</si>
  <si>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</si>
  <si>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</si>
  <si>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</si>
  <si>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</si>
  <si>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</si>
  <si>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</si>
  <si>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</si>
  <si>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</si>
  <si>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</si>
  <si>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</si>
  <si>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</si>
  <si>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</si>
  <si>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</si>
  <si>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</si>
  <si>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</si>
  <si>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</si>
  <si>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</si>
  <si>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</si>
  <si>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</si>
  <si>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</si>
  <si>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</si>
  <si>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</si>
  <si>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</si>
  <si>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</si>
  <si>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</si>
  <si>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</si>
  <si>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</si>
  <si>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</si>
  <si>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</si>
  <si>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</si>
  <si>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</si>
  <si>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</si>
  <si>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</si>
  <si>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</si>
  <si>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</si>
  <si>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</si>
  <si>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</si>
  <si>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</si>
  <si>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</si>
  <si>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</si>
  <si>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</si>
  <si>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</si>
  <si>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</si>
  <si>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</si>
  <si>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</si>
  <si>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</si>
  <si>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</si>
  <si>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</si>
  <si>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O.Š. KALNIK</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</si>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</sst>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343788.08000000007</v>
      </c>
      <c r="D2" s="7">
        <f>'PR-RAS'!E6</f>
        <v>355913.47000000003</v>
      </c>
      <c r="E2" s="7">
        <v>0</v>
      </c>
      <c r="F2" s="7">
        <v>0</v>
      </c>
      <c r="G2" s="8">
        <f t="shared" ref="G2:G274" si="0">(B2/1000)*(C2*1+D2*2)</f>
        <v>1055.61502</v>
      </c>
      <c r="H2" s="8">
        <f t="shared" ref="H2:H274" si="1">ABS(C2-ROUND(C2,0))+ABS(D2-ROUND(D2,0))</f>
        <v>0.55000000010477379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315131.90000000002</v>
      </c>
      <c r="D45" s="2">
        <f>'PR-RAS'!E49</f>
        <v>333590.75</v>
      </c>
      <c r="E45" s="2">
        <v>0</v>
      </c>
      <c r="F45" s="2">
        <v>0</v>
      </c>
      <c r="G45" s="3">
        <f t="shared" si="0"/>
        <v>43221.789599999996</v>
      </c>
      <c r="H45" s="3">
        <f t="shared" si="1"/>
        <v>0.34999999997671694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314700.77</v>
      </c>
      <c r="D64" s="2">
        <f>'PR-RAS'!E68</f>
        <v>333050.99</v>
      </c>
      <c r="E64" s="2">
        <v>0</v>
      </c>
      <c r="F64" s="2">
        <v>0</v>
      </c>
      <c r="G64" s="3">
        <f t="shared" si="0"/>
        <v>61790.573250000001</v>
      </c>
      <c r="H64" s="3">
        <f t="shared" si="1"/>
        <v>0.23999999999068677</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314700.77</v>
      </c>
      <c r="D65" s="2">
        <f>'PR-RAS'!E69</f>
        <v>333050.99</v>
      </c>
      <c r="E65" s="2">
        <v>0</v>
      </c>
      <c r="F65" s="2">
        <v>0</v>
      </c>
      <c r="G65" s="3">
        <f t="shared" si="0"/>
        <v>62771.376000000004</v>
      </c>
      <c r="H65" s="3">
        <f t="shared" si="1"/>
        <v>0.23999999999068677</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431.13</v>
      </c>
      <c r="D73" s="2">
        <f>'PR-RAS'!E77</f>
        <v>539.76</v>
      </c>
      <c r="E73" s="2">
        <v>0</v>
      </c>
      <c r="F73" s="2">
        <v>0</v>
      </c>
      <c r="G73" s="3">
        <f t="shared" si="0"/>
        <v>108.7668</v>
      </c>
      <c r="H73" s="3">
        <f t="shared" si="1"/>
        <v>0.37000000000000455</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431.13</v>
      </c>
      <c r="D76" s="2">
        <f>'PR-RAS'!E80</f>
        <v>539.76</v>
      </c>
      <c r="E76" s="2">
        <v>0</v>
      </c>
      <c r="F76" s="2">
        <v>0</v>
      </c>
      <c r="G76" s="3">
        <f t="shared" si="0"/>
        <v>113.29875</v>
      </c>
      <c r="H76" s="3">
        <f t="shared" si="1"/>
        <v>0.37000000000000455</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0.01</v>
      </c>
      <c r="D78" s="2">
        <f>'PR-RAS'!E82</f>
        <v>0</v>
      </c>
      <c r="E78" s="2">
        <v>0</v>
      </c>
      <c r="F78" s="2">
        <v>0</v>
      </c>
      <c r="G78" s="3">
        <f t="shared" si="0"/>
        <v>7.6999999999999996E-4</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0.01</v>
      </c>
      <c r="D79" s="2">
        <f>'PR-RAS'!E83</f>
        <v>0</v>
      </c>
      <c r="E79" s="2">
        <v>0</v>
      </c>
      <c r="F79" s="2">
        <v>0</v>
      </c>
      <c r="G79" s="3">
        <f t="shared" si="0"/>
        <v>7.7999999999999999E-4</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0.01</v>
      </c>
      <c r="D81" s="2">
        <f>'PR-RAS'!E85</f>
        <v>0</v>
      </c>
      <c r="E81" s="2">
        <v>0</v>
      </c>
      <c r="F81" s="2">
        <v>0</v>
      </c>
      <c r="G81" s="3">
        <f t="shared" si="0"/>
        <v>8.0000000000000004E-4</v>
      </c>
      <c r="H81" s="3">
        <f t="shared" si="1"/>
        <v>0.01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3478.53</v>
      </c>
      <c r="D102" s="2">
        <f>'PR-RAS'!E106</f>
        <v>2988.95</v>
      </c>
      <c r="E102" s="2">
        <v>0</v>
      </c>
      <c r="F102" s="2">
        <v>0</v>
      </c>
      <c r="G102" s="3">
        <f t="shared" si="0"/>
        <v>955.0994300000001</v>
      </c>
      <c r="H102" s="3">
        <f t="shared" si="1"/>
        <v>0.51999999999998181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3478.53</v>
      </c>
      <c r="D108" s="2">
        <f>'PR-RAS'!E112</f>
        <v>2988.95</v>
      </c>
      <c r="E108" s="2">
        <v>0</v>
      </c>
      <c r="F108" s="2">
        <v>0</v>
      </c>
      <c r="G108" s="3">
        <f t="shared" si="0"/>
        <v>1011.8380100000001</v>
      </c>
      <c r="H108" s="3">
        <f t="shared" si="1"/>
        <v>0.51999999999998181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3478.53</v>
      </c>
      <c r="D113" s="2">
        <f>'PR-RAS'!E117</f>
        <v>2988.95</v>
      </c>
      <c r="E113" s="2">
        <v>0</v>
      </c>
      <c r="F113" s="2">
        <v>0</v>
      </c>
      <c r="G113" s="3">
        <f t="shared" si="0"/>
        <v>1059.1201599999999</v>
      </c>
      <c r="H113" s="3">
        <f t="shared" si="1"/>
        <v>0.51999999999998181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498.71</v>
      </c>
      <c r="D121" s="2">
        <f>'PR-RAS'!E125</f>
        <v>368.13</v>
      </c>
      <c r="E121" s="2">
        <v>0</v>
      </c>
      <c r="F121" s="2">
        <v>0</v>
      </c>
      <c r="G121" s="3">
        <f t="shared" si="0"/>
        <v>148.19640000000001</v>
      </c>
      <c r="H121" s="3">
        <f t="shared" si="1"/>
        <v>0.42000000000001592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498.71</v>
      </c>
      <c r="D122" s="2">
        <f>'PR-RAS'!E126</f>
        <v>368.13</v>
      </c>
      <c r="E122" s="2">
        <v>0</v>
      </c>
      <c r="F122" s="2">
        <v>0</v>
      </c>
      <c r="G122" s="3">
        <f t="shared" si="0"/>
        <v>149.43136999999999</v>
      </c>
      <c r="H122" s="3">
        <f t="shared" si="1"/>
        <v>0.42000000000001592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498.71</v>
      </c>
      <c r="D123" s="2">
        <f>'PR-RAS'!E127</f>
        <v>368.13</v>
      </c>
      <c r="E123" s="2">
        <v>0</v>
      </c>
      <c r="F123" s="2">
        <v>0</v>
      </c>
      <c r="G123" s="3">
        <f t="shared" si="0"/>
        <v>150.66633999999999</v>
      </c>
      <c r="H123" s="3">
        <f t="shared" si="1"/>
        <v>0.42000000000001592</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24678.93</v>
      </c>
      <c r="D130" s="2">
        <f>'PR-RAS'!E134</f>
        <v>18965.64</v>
      </c>
      <c r="E130" s="2">
        <v>0</v>
      </c>
      <c r="F130" s="2">
        <v>0</v>
      </c>
      <c r="G130" s="3">
        <f t="shared" si="0"/>
        <v>8076.7170900000001</v>
      </c>
      <c r="H130" s="3">
        <f t="shared" si="1"/>
        <v>0.43000000000029104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24678.93</v>
      </c>
      <c r="D131" s="2">
        <f>'PR-RAS'!E135</f>
        <v>18965.64</v>
      </c>
      <c r="E131" s="2">
        <v>0</v>
      </c>
      <c r="F131" s="2">
        <v>0</v>
      </c>
      <c r="G131" s="3">
        <f t="shared" si="0"/>
        <v>8139.3272999999999</v>
      </c>
      <c r="H131" s="3">
        <f t="shared" si="1"/>
        <v>0.43000000000029104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18553.82</v>
      </c>
      <c r="D132" s="2">
        <f>'PR-RAS'!E136</f>
        <v>18965.64</v>
      </c>
      <c r="E132" s="2">
        <v>0</v>
      </c>
      <c r="F132" s="2">
        <v>0</v>
      </c>
      <c r="G132" s="3">
        <f t="shared" si="0"/>
        <v>7399.5481</v>
      </c>
      <c r="H132" s="3">
        <f t="shared" si="1"/>
        <v>0.54000000000087311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6125.11</v>
      </c>
      <c r="D133" s="2">
        <f>'PR-RAS'!E137</f>
        <v>0</v>
      </c>
      <c r="E133" s="2">
        <v>0</v>
      </c>
      <c r="F133" s="2">
        <v>0</v>
      </c>
      <c r="G133" s="3">
        <f t="shared" si="0"/>
        <v>808.51451999999995</v>
      </c>
      <c r="H133" s="3">
        <f t="shared" si="1"/>
        <v>0.10999999999967258</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384514.75</v>
      </c>
      <c r="D148" s="2">
        <f>'PR-RAS'!E152</f>
        <v>351533.43</v>
      </c>
      <c r="E148" s="2">
        <v>0</v>
      </c>
      <c r="F148" s="2">
        <v>0</v>
      </c>
      <c r="G148" s="3">
        <f t="shared" si="0"/>
        <v>159874.49666999996</v>
      </c>
      <c r="H148" s="3">
        <f t="shared" si="1"/>
        <v>0.67999999999301508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342196.41000000003</v>
      </c>
      <c r="D149" s="2">
        <f>'PR-RAS'!E153</f>
        <v>311184.59999999998</v>
      </c>
      <c r="E149" s="2">
        <v>0</v>
      </c>
      <c r="F149" s="2">
        <v>0</v>
      </c>
      <c r="G149" s="3">
        <f t="shared" si="0"/>
        <v>142755.71028</v>
      </c>
      <c r="H149" s="3">
        <f t="shared" si="1"/>
        <v>0.81000000005587935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286953.22000000003</v>
      </c>
      <c r="D150" s="2">
        <f>'PR-RAS'!E154</f>
        <v>257858.27000000002</v>
      </c>
      <c r="E150" s="2">
        <v>0</v>
      </c>
      <c r="F150" s="2">
        <v>0</v>
      </c>
      <c r="G150" s="3">
        <f t="shared" si="0"/>
        <v>119597.79424</v>
      </c>
      <c r="H150" s="3">
        <f t="shared" si="1"/>
        <v>0.49000000004889444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285091.20000000001</v>
      </c>
      <c r="D151" s="2">
        <f>'PR-RAS'!E155</f>
        <v>256245.04</v>
      </c>
      <c r="E151" s="2">
        <v>0</v>
      </c>
      <c r="F151" s="2">
        <v>0</v>
      </c>
      <c r="G151" s="3">
        <f t="shared" si="0"/>
        <v>119637.192</v>
      </c>
      <c r="H151" s="3">
        <f t="shared" si="1"/>
        <v>0.2400000000197906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1862.02</v>
      </c>
      <c r="D153" s="2">
        <f>'PR-RAS'!E157</f>
        <v>1613.23</v>
      </c>
      <c r="E153" s="2">
        <v>0</v>
      </c>
      <c r="F153" s="2">
        <v>0</v>
      </c>
      <c r="G153" s="3">
        <f t="shared" si="0"/>
        <v>773.44895999999994</v>
      </c>
      <c r="H153" s="3">
        <f t="shared" si="1"/>
        <v>0.25</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9041.44</v>
      </c>
      <c r="D155" s="2">
        <f>'PR-RAS'!E159</f>
        <v>11603.55</v>
      </c>
      <c r="E155" s="2">
        <v>0</v>
      </c>
      <c r="F155" s="2">
        <v>0</v>
      </c>
      <c r="G155" s="3">
        <f t="shared" si="0"/>
        <v>4966.2751600000001</v>
      </c>
      <c r="H155" s="3">
        <f t="shared" si="1"/>
        <v>0.89000000000123691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46201.75</v>
      </c>
      <c r="D156" s="2">
        <f>'PR-RAS'!E160</f>
        <v>41722.78</v>
      </c>
      <c r="E156" s="2">
        <v>0</v>
      </c>
      <c r="F156" s="2">
        <v>0</v>
      </c>
      <c r="G156" s="3">
        <f t="shared" si="0"/>
        <v>20095.333050000001</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46201.75</v>
      </c>
      <c r="D158" s="2">
        <f>'PR-RAS'!E162</f>
        <v>41722.78</v>
      </c>
      <c r="E158" s="2">
        <v>0</v>
      </c>
      <c r="F158" s="2">
        <v>0</v>
      </c>
      <c r="G158" s="3">
        <f t="shared" si="0"/>
        <v>20354.627669999998</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42151.839999999997</v>
      </c>
      <c r="D160" s="2">
        <f>'PR-RAS'!E164</f>
        <v>40182.33</v>
      </c>
      <c r="E160" s="2">
        <v>0</v>
      </c>
      <c r="F160" s="2">
        <v>0</v>
      </c>
      <c r="G160" s="3">
        <f t="shared" si="0"/>
        <v>19480.123500000002</v>
      </c>
      <c r="H160" s="3">
        <f t="shared" si="1"/>
        <v>0.49000000000523869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11099.28</v>
      </c>
      <c r="D161" s="2">
        <f>'PR-RAS'!E165</f>
        <v>10604.439999999999</v>
      </c>
      <c r="E161" s="2">
        <v>0</v>
      </c>
      <c r="F161" s="2">
        <v>0</v>
      </c>
      <c r="G161" s="3">
        <f t="shared" si="0"/>
        <v>5169.3055999999997</v>
      </c>
      <c r="H161" s="3">
        <f t="shared" si="1"/>
        <v>0.71999999999934516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1102.24</v>
      </c>
      <c r="D162" s="2">
        <f>'PR-RAS'!E166</f>
        <v>871.47</v>
      </c>
      <c r="E162" s="2">
        <v>0</v>
      </c>
      <c r="F162" s="2">
        <v>0</v>
      </c>
      <c r="G162" s="3">
        <f t="shared" si="0"/>
        <v>458.07398000000006</v>
      </c>
      <c r="H162" s="3">
        <f t="shared" si="1"/>
        <v>0.71000000000003638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9997.0400000000009</v>
      </c>
      <c r="D163" s="2">
        <f>'PR-RAS'!E167</f>
        <v>9732.9699999999993</v>
      </c>
      <c r="E163" s="2">
        <v>0</v>
      </c>
      <c r="F163" s="2">
        <v>0</v>
      </c>
      <c r="G163" s="3">
        <f t="shared" si="0"/>
        <v>4773.0027600000003</v>
      </c>
      <c r="H163" s="3">
        <f t="shared" si="1"/>
        <v>7.0000000001527951E-2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22839.769999999997</v>
      </c>
      <c r="D166" s="2">
        <f>'PR-RAS'!E170</f>
        <v>20271.59</v>
      </c>
      <c r="E166" s="2">
        <v>0</v>
      </c>
      <c r="F166" s="2">
        <v>0</v>
      </c>
      <c r="G166" s="3">
        <f t="shared" si="0"/>
        <v>10458.186750000001</v>
      </c>
      <c r="H166" s="3">
        <f t="shared" si="1"/>
        <v>0.6400000000030559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1543.58</v>
      </c>
      <c r="D167" s="2">
        <f>'PR-RAS'!E171</f>
        <v>1823</v>
      </c>
      <c r="E167" s="2">
        <v>0</v>
      </c>
      <c r="F167" s="2">
        <v>0</v>
      </c>
      <c r="G167" s="3">
        <f t="shared" si="0"/>
        <v>861.47028</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11996.12</v>
      </c>
      <c r="D168" s="2">
        <f>'PR-RAS'!E172</f>
        <v>11204.43</v>
      </c>
      <c r="E168" s="2">
        <v>0</v>
      </c>
      <c r="F168" s="2">
        <v>0</v>
      </c>
      <c r="G168" s="3">
        <f t="shared" si="0"/>
        <v>5745.6316600000009</v>
      </c>
      <c r="H168" s="3">
        <f t="shared" si="1"/>
        <v>0.55000000000109139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5915.83</v>
      </c>
      <c r="D169" s="2">
        <f>'PR-RAS'!E173</f>
        <v>5479.64</v>
      </c>
      <c r="E169" s="2">
        <v>0</v>
      </c>
      <c r="F169" s="2">
        <v>0</v>
      </c>
      <c r="G169" s="3">
        <f t="shared" si="0"/>
        <v>2835.0184800000002</v>
      </c>
      <c r="H169" s="3">
        <f t="shared" si="1"/>
        <v>0.52999999999974534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438.26</v>
      </c>
      <c r="D170" s="2">
        <f>'PR-RAS'!E174</f>
        <v>206.86</v>
      </c>
      <c r="E170" s="2">
        <v>0</v>
      </c>
      <c r="F170" s="2">
        <v>0</v>
      </c>
      <c r="G170" s="3">
        <f t="shared" si="0"/>
        <v>143.98462000000001</v>
      </c>
      <c r="H170" s="3">
        <f t="shared" si="1"/>
        <v>0.39999999999997726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2945.98</v>
      </c>
      <c r="D171" s="2">
        <f>'PR-RAS'!E175</f>
        <v>1557.66</v>
      </c>
      <c r="E171" s="2">
        <v>0</v>
      </c>
      <c r="F171" s="2">
        <v>0</v>
      </c>
      <c r="G171" s="3">
        <f t="shared" si="0"/>
        <v>1030.421</v>
      </c>
      <c r="H171" s="3">
        <f t="shared" si="1"/>
        <v>0.35999999999989996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7021.88</v>
      </c>
      <c r="D174" s="2">
        <f>'PR-RAS'!E178</f>
        <v>7928.1600000000008</v>
      </c>
      <c r="E174" s="2">
        <v>0</v>
      </c>
      <c r="F174" s="2">
        <v>0</v>
      </c>
      <c r="G174" s="3">
        <f t="shared" si="0"/>
        <v>3957.9285999999997</v>
      </c>
      <c r="H174" s="3">
        <f t="shared" si="1"/>
        <v>0.28000000000065484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362.22</v>
      </c>
      <c r="D175" s="2">
        <f>'PR-RAS'!E179</f>
        <v>470.95</v>
      </c>
      <c r="E175" s="2">
        <v>0</v>
      </c>
      <c r="F175" s="2">
        <v>0</v>
      </c>
      <c r="G175" s="3">
        <f t="shared" si="0"/>
        <v>226.91687999999996</v>
      </c>
      <c r="H175" s="3">
        <f t="shared" si="1"/>
        <v>0.27000000000003865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312.5</v>
      </c>
      <c r="D176" s="2">
        <f>'PR-RAS'!E180</f>
        <v>922.1</v>
      </c>
      <c r="E176" s="2">
        <v>0</v>
      </c>
      <c r="F176" s="2">
        <v>0</v>
      </c>
      <c r="G176" s="3">
        <f t="shared" si="0"/>
        <v>377.42249999999996</v>
      </c>
      <c r="H176" s="3">
        <f t="shared" si="1"/>
        <v>0.60000000000002274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641.46</v>
      </c>
      <c r="D178" s="2">
        <f>'PR-RAS'!E182</f>
        <v>523.41</v>
      </c>
      <c r="E178" s="2">
        <v>0</v>
      </c>
      <c r="F178" s="2">
        <v>0</v>
      </c>
      <c r="G178" s="3">
        <f t="shared" si="0"/>
        <v>298.82556</v>
      </c>
      <c r="H178" s="3">
        <f t="shared" si="1"/>
        <v>0.87000000000000455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1692.66</v>
      </c>
      <c r="D179" s="2">
        <f>'PR-RAS'!E183</f>
        <v>1821.58</v>
      </c>
      <c r="E179" s="2">
        <v>0</v>
      </c>
      <c r="F179" s="2">
        <v>0</v>
      </c>
      <c r="G179" s="3">
        <f t="shared" si="0"/>
        <v>949.77595999999994</v>
      </c>
      <c r="H179" s="3">
        <f t="shared" si="1"/>
        <v>0.75999999999999091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775</v>
      </c>
      <c r="D180" s="2">
        <f>'PR-RAS'!E184</f>
        <v>1273.4000000000001</v>
      </c>
      <c r="E180" s="2">
        <v>0</v>
      </c>
      <c r="F180" s="2">
        <v>0</v>
      </c>
      <c r="G180" s="3">
        <f t="shared" si="0"/>
        <v>594.60220000000004</v>
      </c>
      <c r="H180" s="3">
        <f t="shared" si="1"/>
        <v>0.40000000000009095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628.94000000000005</v>
      </c>
      <c r="E181" s="2">
        <v>0</v>
      </c>
      <c r="F181" s="2">
        <v>0</v>
      </c>
      <c r="G181" s="3">
        <f t="shared" si="0"/>
        <v>226.41840000000002</v>
      </c>
      <c r="H181" s="3">
        <f t="shared" si="1"/>
        <v>5.999999999994543E-2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1291.04</v>
      </c>
      <c r="D182" s="2">
        <f>'PR-RAS'!E186</f>
        <v>1452.13</v>
      </c>
      <c r="E182" s="2">
        <v>0</v>
      </c>
      <c r="F182" s="2">
        <v>0</v>
      </c>
      <c r="G182" s="3">
        <f t="shared" si="0"/>
        <v>759.34929999999997</v>
      </c>
      <c r="H182" s="3">
        <f t="shared" si="1"/>
        <v>0.17000000000007276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1947</v>
      </c>
      <c r="D183" s="2">
        <f>'PR-RAS'!E187</f>
        <v>835.65</v>
      </c>
      <c r="E183" s="2">
        <v>0</v>
      </c>
      <c r="F183" s="2">
        <v>0</v>
      </c>
      <c r="G183" s="3">
        <f t="shared" si="0"/>
        <v>658.53060000000005</v>
      </c>
      <c r="H183" s="3">
        <f t="shared" si="1"/>
        <v>0.35000000000002274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1190.9100000000001</v>
      </c>
      <c r="D190" s="2">
        <f>'PR-RAS'!E194</f>
        <v>1378.1399999999999</v>
      </c>
      <c r="E190" s="2">
        <v>0</v>
      </c>
      <c r="F190" s="2">
        <v>0</v>
      </c>
      <c r="G190" s="3">
        <f t="shared" si="0"/>
        <v>746.01890999999989</v>
      </c>
      <c r="H190" s="3">
        <f t="shared" si="1"/>
        <v>0.22999999999979082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142.1</v>
      </c>
      <c r="D192" s="2">
        <f>'PR-RAS'!E196</f>
        <v>104.27</v>
      </c>
      <c r="E192" s="2">
        <v>0</v>
      </c>
      <c r="F192" s="2">
        <v>0</v>
      </c>
      <c r="G192" s="3">
        <f t="shared" si="0"/>
        <v>66.972239999999999</v>
      </c>
      <c r="H192" s="3">
        <f t="shared" si="1"/>
        <v>0.36999999999999034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29.71</v>
      </c>
      <c r="D193" s="2">
        <f>'PR-RAS'!E197</f>
        <v>0</v>
      </c>
      <c r="E193" s="2">
        <v>0</v>
      </c>
      <c r="F193" s="2">
        <v>0</v>
      </c>
      <c r="G193" s="3">
        <f t="shared" si="0"/>
        <v>5.7043200000000001</v>
      </c>
      <c r="H193" s="3">
        <f t="shared" si="1"/>
        <v>0.28999999999999915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55</v>
      </c>
      <c r="D194" s="2">
        <f>'PR-RAS'!E198</f>
        <v>140</v>
      </c>
      <c r="E194" s="2">
        <v>0</v>
      </c>
      <c r="F194" s="2">
        <v>0</v>
      </c>
      <c r="G194" s="3">
        <f t="shared" si="0"/>
        <v>64.655000000000001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964.1</v>
      </c>
      <c r="D197" s="2">
        <f>'PR-RAS'!E201</f>
        <v>1133.8699999999999</v>
      </c>
      <c r="E197" s="2">
        <v>0</v>
      </c>
      <c r="F197" s="2">
        <v>0</v>
      </c>
      <c r="G197" s="3">
        <f t="shared" si="0"/>
        <v>633.44063999999992</v>
      </c>
      <c r="H197" s="3">
        <f t="shared" si="1"/>
        <v>0.23000000000013188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166.5</v>
      </c>
      <c r="D269" s="2">
        <f>'PR-RAS'!E273</f>
        <v>166.5</v>
      </c>
      <c r="E269" s="2">
        <v>0</v>
      </c>
      <c r="F269" s="2">
        <v>0</v>
      </c>
      <c r="G269" s="3">
        <f t="shared" si="0"/>
        <v>133.86600000000001</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166.5</v>
      </c>
      <c r="D270" s="2">
        <f>'PR-RAS'!E274</f>
        <v>166.5</v>
      </c>
      <c r="E270" s="2">
        <v>0</v>
      </c>
      <c r="F270" s="2">
        <v>0</v>
      </c>
      <c r="G270" s="3">
        <f t="shared" si="0"/>
        <v>134.3655</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166.5</v>
      </c>
      <c r="D272" s="2">
        <f>'PR-RAS'!E276</f>
        <v>166.5</v>
      </c>
      <c r="E272" s="2">
        <v>0</v>
      </c>
      <c r="F272" s="2">
        <v>0</v>
      </c>
      <c r="G272" s="3">
        <f t="shared" si="0"/>
        <v>135.36450000000002</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384514.75</v>
      </c>
      <c r="D295" s="2">
        <f>'PR-RAS'!E299</f>
        <v>351533.43</v>
      </c>
      <c r="E295" s="2">
        <v>0</v>
      </c>
      <c r="F295" s="2">
        <v>0</v>
      </c>
      <c r="G295" s="3">
        <f t="shared" si="12"/>
        <v>319748.99333999993</v>
      </c>
      <c r="H295" s="3">
        <f t="shared" si="13"/>
        <v>0.67999999999301508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4380.0400000000373</v>
      </c>
      <c r="E296" s="2">
        <v>0</v>
      </c>
      <c r="F296" s="2">
        <v>0</v>
      </c>
      <c r="G296" s="3">
        <f t="shared" si="12"/>
        <v>2584.2236000000216</v>
      </c>
      <c r="H296" s="3">
        <f t="shared" si="13"/>
        <v>4.0000000037252903E-2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40726.669999999925</v>
      </c>
      <c r="D297" s="2">
        <f>'PR-RAS'!E301</f>
        <v>0</v>
      </c>
      <c r="E297" s="2">
        <v>0</v>
      </c>
      <c r="F297" s="2">
        <v>0</v>
      </c>
      <c r="G297" s="3">
        <f t="shared" si="12"/>
        <v>12055.094319999977</v>
      </c>
      <c r="H297" s="3">
        <f t="shared" si="13"/>
        <v>0.33000000007450581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16769.080000000002</v>
      </c>
      <c r="D298" s="2">
        <f>'PR-RAS'!E302</f>
        <v>0</v>
      </c>
      <c r="E298" s="2">
        <v>0</v>
      </c>
      <c r="F298" s="2">
        <v>0</v>
      </c>
      <c r="G298" s="3">
        <f t="shared" si="12"/>
        <v>4980.4167600000001</v>
      </c>
      <c r="H298" s="3">
        <f t="shared" si="13"/>
        <v>8.000000000174623E-2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32976.67</v>
      </c>
      <c r="E299" s="2">
        <v>0</v>
      </c>
      <c r="F299" s="2">
        <v>0</v>
      </c>
      <c r="G299" s="3">
        <f t="shared" si="12"/>
        <v>19654.095319999997</v>
      </c>
      <c r="H299" s="3">
        <f t="shared" si="13"/>
        <v>0.33000000000174623</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48374.97</v>
      </c>
      <c r="D300" s="2">
        <f>'PR-RAS'!E304</f>
        <v>50785.27</v>
      </c>
      <c r="E300" s="2">
        <v>0</v>
      </c>
      <c r="F300" s="2">
        <v>0</v>
      </c>
      <c r="G300" s="3">
        <f t="shared" si="12"/>
        <v>44833.707490000001</v>
      </c>
      <c r="H300" s="3">
        <f t="shared" si="13"/>
        <v>0.29999999999563443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22.56</v>
      </c>
      <c r="E301" s="2">
        <v>0</v>
      </c>
      <c r="F301" s="2">
        <v>0</v>
      </c>
      <c r="G301" s="3">
        <f t="shared" si="12"/>
        <v>13.536</v>
      </c>
      <c r="H301" s="3">
        <f t="shared" si="13"/>
        <v>0.44000000000000128</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6113.0499999999993</v>
      </c>
      <c r="D355" s="2">
        <f>'PR-RAS'!E360</f>
        <v>2739.13</v>
      </c>
      <c r="E355" s="2">
        <v>0</v>
      </c>
      <c r="F355" s="2">
        <v>0</v>
      </c>
      <c r="G355" s="3">
        <f t="shared" si="12"/>
        <v>4103.3237399999998</v>
      </c>
      <c r="H355" s="3">
        <f t="shared" si="13"/>
        <v>0.17999999999938154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1245.44</v>
      </c>
      <c r="D368" s="2">
        <f>'PR-RAS'!E373</f>
        <v>2739.13</v>
      </c>
      <c r="E368" s="2">
        <v>0</v>
      </c>
      <c r="F368" s="2">
        <v>0</v>
      </c>
      <c r="G368" s="3">
        <f t="shared" si="12"/>
        <v>2467.5979000000002</v>
      </c>
      <c r="H368" s="3">
        <f t="shared" si="13"/>
        <v>0.57000000000016371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1245.44</v>
      </c>
      <c r="D374" s="2">
        <f>'PR-RAS'!E379</f>
        <v>2452.5300000000002</v>
      </c>
      <c r="E374" s="2">
        <v>0</v>
      </c>
      <c r="F374" s="2">
        <v>0</v>
      </c>
      <c r="G374" s="3">
        <f t="shared" si="12"/>
        <v>2294.1365000000001</v>
      </c>
      <c r="H374" s="3">
        <f t="shared" si="13"/>
        <v>0.90999999999985448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45.44</v>
      </c>
      <c r="D375" s="2">
        <f>'PR-RAS'!E380</f>
        <v>2452.5300000000002</v>
      </c>
      <c r="E375" s="2">
        <v>0</v>
      </c>
      <c r="F375" s="2">
        <v>0</v>
      </c>
      <c r="G375" s="3">
        <f t="shared" si="12"/>
        <v>1851.4870000000001</v>
      </c>
      <c r="H375" s="3">
        <f t="shared" si="13"/>
        <v>0.90999999999979764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1200</v>
      </c>
      <c r="D381" s="2">
        <f>'PR-RAS'!E386</f>
        <v>0</v>
      </c>
      <c r="E381" s="2">
        <v>0</v>
      </c>
      <c r="F381" s="2">
        <v>0</v>
      </c>
      <c r="G381" s="3">
        <f t="shared" si="12"/>
        <v>456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286.60000000000002</v>
      </c>
      <c r="E388" s="2">
        <v>0</v>
      </c>
      <c r="F388" s="2">
        <v>0</v>
      </c>
      <c r="G388" s="3">
        <f t="shared" si="12"/>
        <v>221.82840000000002</v>
      </c>
      <c r="H388" s="3">
        <f t="shared" si="13"/>
        <v>0.39999999999997726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286.60000000000002</v>
      </c>
      <c r="E389" s="2">
        <v>0</v>
      </c>
      <c r="F389" s="2">
        <v>0</v>
      </c>
      <c r="G389" s="3">
        <f t="shared" si="12"/>
        <v>222.40160000000003</v>
      </c>
      <c r="H389" s="3">
        <f t="shared" si="13"/>
        <v>0.39999999999997726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4867.6099999999997</v>
      </c>
      <c r="D407" s="2">
        <f>'PR-RAS'!E412</f>
        <v>0</v>
      </c>
      <c r="E407" s="2">
        <v>0</v>
      </c>
      <c r="F407" s="2">
        <v>0</v>
      </c>
      <c r="G407" s="3">
        <f t="shared" si="12"/>
        <v>1976.2496599999999</v>
      </c>
      <c r="H407" s="3">
        <f t="shared" si="13"/>
        <v>0.39000000000032742</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4867.6099999999997</v>
      </c>
      <c r="D408" s="2">
        <f>'PR-RAS'!E413</f>
        <v>0</v>
      </c>
      <c r="E408" s="2">
        <v>0</v>
      </c>
      <c r="F408" s="2">
        <v>0</v>
      </c>
      <c r="G408" s="3">
        <f t="shared" si="12"/>
        <v>1981.1172699999997</v>
      </c>
      <c r="H408" s="3">
        <f t="shared" si="13"/>
        <v>0.39000000000032742</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6113.0499999999993</v>
      </c>
      <c r="D413" s="2">
        <f>'PR-RAS'!E418</f>
        <v>2739.13</v>
      </c>
      <c r="E413" s="2">
        <v>0</v>
      </c>
      <c r="F413" s="2">
        <v>0</v>
      </c>
      <c r="G413" s="3">
        <f t="shared" si="12"/>
        <v>4775.6197199999997</v>
      </c>
      <c r="H413" s="3">
        <f t="shared" si="13"/>
        <v>0.17999999999938154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343788.08000000007</v>
      </c>
      <c r="D417" s="2">
        <f>'PR-RAS'!E422</f>
        <v>355913.47000000003</v>
      </c>
      <c r="E417" s="2">
        <v>0</v>
      </c>
      <c r="F417" s="2">
        <v>0</v>
      </c>
      <c r="G417" s="3">
        <f t="shared" si="12"/>
        <v>439135.84831999999</v>
      </c>
      <c r="H417" s="3">
        <f t="shared" si="13"/>
        <v>0.55000000010477379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390627.8</v>
      </c>
      <c r="D418" s="2">
        <f>'PR-RAS'!E423</f>
        <v>354272.56</v>
      </c>
      <c r="E418" s="2">
        <v>0</v>
      </c>
      <c r="F418" s="2">
        <v>0</v>
      </c>
      <c r="G418" s="3">
        <f t="shared" si="12"/>
        <v>458355.10763999994</v>
      </c>
      <c r="H418" s="3">
        <f t="shared" si="13"/>
        <v>0.64000000001396984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1640.9100000000326</v>
      </c>
      <c r="E419" s="2">
        <v>0</v>
      </c>
      <c r="F419" s="2">
        <v>0</v>
      </c>
      <c r="G419" s="3">
        <f t="shared" si="12"/>
        <v>1371.8007600000271</v>
      </c>
      <c r="H419" s="3">
        <f t="shared" si="13"/>
        <v>8.999999996740371E-2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46839.719999999914</v>
      </c>
      <c r="D420" s="2">
        <f>'PR-RAS'!E425</f>
        <v>0</v>
      </c>
      <c r="E420" s="2">
        <v>0</v>
      </c>
      <c r="F420" s="2">
        <v>0</v>
      </c>
      <c r="G420" s="3">
        <f t="shared" si="12"/>
        <v>19625.842679999962</v>
      </c>
      <c r="H420" s="3">
        <f t="shared" si="13"/>
        <v>0.28000000008614734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16769.080000000002</v>
      </c>
      <c r="D421" s="2">
        <f>'PR-RAS'!E426</f>
        <v>0</v>
      </c>
      <c r="E421" s="2">
        <v>0</v>
      </c>
      <c r="F421" s="2">
        <v>0</v>
      </c>
      <c r="G421" s="3">
        <f t="shared" si="12"/>
        <v>7043.0136000000002</v>
      </c>
      <c r="H421" s="3">
        <f t="shared" si="13"/>
        <v>8.000000000174623E-2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32976.67</v>
      </c>
      <c r="E422" s="2">
        <v>0</v>
      </c>
      <c r="F422" s="2">
        <v>0</v>
      </c>
      <c r="G422" s="3">
        <f t="shared" si="12"/>
        <v>27766.356139999996</v>
      </c>
      <c r="H422" s="3">
        <f t="shared" si="13"/>
        <v>0.33000000000174623</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48374.97</v>
      </c>
      <c r="D423" s="2">
        <f>'PR-RAS'!E428</f>
        <v>50785.27</v>
      </c>
      <c r="E423" s="2">
        <v>0</v>
      </c>
      <c r="F423" s="2">
        <v>0</v>
      </c>
      <c r="G423" s="3">
        <f t="shared" si="12"/>
        <v>63277.005219999999</v>
      </c>
      <c r="H423" s="3">
        <f t="shared" si="13"/>
        <v>0.29999999999563443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343788.08000000007</v>
      </c>
      <c r="D637" s="2">
        <f>'PR-RAS'!E643</f>
        <v>355913.47000000003</v>
      </c>
      <c r="E637" s="2">
        <v>0</v>
      </c>
      <c r="F637" s="2">
        <v>0</v>
      </c>
      <c r="G637" s="3">
        <f t="shared" si="14"/>
        <v>671371.15272000001</v>
      </c>
      <c r="H637" s="3">
        <f t="shared" si="15"/>
        <v>0.55000000010477379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390627.8</v>
      </c>
      <c r="D638" s="2">
        <f>'PR-RAS'!E644</f>
        <v>354272.56</v>
      </c>
      <c r="E638" s="2">
        <v>0</v>
      </c>
      <c r="F638" s="2">
        <v>0</v>
      </c>
      <c r="G638" s="3">
        <f t="shared" si="14"/>
        <v>700173.15003999998</v>
      </c>
      <c r="H638" s="3">
        <f t="shared" si="15"/>
        <v>0.64000000001396984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1640.9100000000326</v>
      </c>
      <c r="E639" s="2">
        <v>0</v>
      </c>
      <c r="F639" s="2">
        <v>0</v>
      </c>
      <c r="G639" s="3">
        <f t="shared" si="14"/>
        <v>2093.8011600000418</v>
      </c>
      <c r="H639" s="3">
        <f t="shared" si="15"/>
        <v>8.999999996740371E-2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46839.719999999914</v>
      </c>
      <c r="D640" s="2">
        <f>'PR-RAS'!E646</f>
        <v>0</v>
      </c>
      <c r="E640" s="2">
        <v>0</v>
      </c>
      <c r="F640" s="2">
        <v>0</v>
      </c>
      <c r="G640" s="3">
        <f t="shared" si="14"/>
        <v>29930.581079999945</v>
      </c>
      <c r="H640" s="3">
        <f t="shared" si="15"/>
        <v>0.28000000008614734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16769.080000000002</v>
      </c>
      <c r="D641" s="2">
        <f>'PR-RAS'!E647</f>
        <v>0</v>
      </c>
      <c r="E641" s="2">
        <v>0</v>
      </c>
      <c r="F641" s="2">
        <v>0</v>
      </c>
      <c r="G641" s="3">
        <f t="shared" si="14"/>
        <v>10732.211200000002</v>
      </c>
      <c r="H641" s="3">
        <f t="shared" si="15"/>
        <v>8.000000000174623E-2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32976.67</v>
      </c>
      <c r="E642" s="2">
        <v>0</v>
      </c>
      <c r="F642" s="2">
        <v>0</v>
      </c>
      <c r="G642" s="3">
        <f t="shared" si="14"/>
        <v>42276.090940000002</v>
      </c>
      <c r="H642" s="3">
        <f t="shared" si="15"/>
        <v>0.33000000000174623</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30070.639999999912</v>
      </c>
      <c r="D644" s="2">
        <f>'PR-RAS'!E650</f>
        <v>31335.759999999966</v>
      </c>
      <c r="E644" s="2">
        <v>0</v>
      </c>
      <c r="F644" s="2">
        <v>0</v>
      </c>
      <c r="G644" s="3">
        <f t="shared" si="14"/>
        <v>59633.208879999904</v>
      </c>
      <c r="H644" s="3">
        <f t="shared" si="15"/>
        <v>0.60000000012223609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25</v>
      </c>
      <c r="D651" s="2">
        <f>'PR-RAS'!E658</f>
        <v>27</v>
      </c>
      <c r="E651" s="2">
        <v>0</v>
      </c>
      <c r="F651" s="2">
        <v>0</v>
      </c>
      <c r="G651" s="3">
        <f t="shared" si="14"/>
        <v>51.35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20</v>
      </c>
      <c r="D653" s="2">
        <f>'PR-RAS'!E660</f>
        <v>20</v>
      </c>
      <c r="E653" s="2">
        <v>0</v>
      </c>
      <c r="F653" s="2">
        <v>0</v>
      </c>
      <c r="G653" s="3">
        <f t="shared" si="14"/>
        <v>39.120000000000005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314073.19</v>
      </c>
      <c r="D676" s="2">
        <f>'PR-RAS'!E683</f>
        <v>332870.99</v>
      </c>
      <c r="E676" s="2">
        <v>0</v>
      </c>
      <c r="F676" s="2">
        <v>0</v>
      </c>
      <c r="G676" s="3">
        <f t="shared" si="14"/>
        <v>661375.23974999995</v>
      </c>
      <c r="H676" s="3">
        <f t="shared" si="15"/>
        <v>0.20000000001164153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627.58000000000004</v>
      </c>
      <c r="D677" s="2">
        <f>'PR-RAS'!E684</f>
        <v>180</v>
      </c>
      <c r="E677" s="2">
        <v>0</v>
      </c>
      <c r="F677" s="2">
        <v>0</v>
      </c>
      <c r="G677" s="3">
        <f t="shared" si="14"/>
        <v>667.60408000000007</v>
      </c>
      <c r="H677" s="3">
        <f t="shared" si="15"/>
        <v>0.41999999999995907</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3433.09</v>
      </c>
      <c r="D717" s="2">
        <f>'PR-RAS'!E724</f>
        <v>2988.95</v>
      </c>
      <c r="E717" s="2">
        <v>0</v>
      </c>
      <c r="F717" s="2">
        <v>0</v>
      </c>
      <c r="G717" s="3">
        <f t="shared" si="14"/>
        <v>6738.2688399999997</v>
      </c>
      <c r="H717" s="3">
        <f t="shared" si="15"/>
        <v>0.14000000000032742</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9997.0400000000009</v>
      </c>
      <c r="D727" s="2">
        <f>'PR-RAS'!E734</f>
        <v>9732.9699999999993</v>
      </c>
      <c r="E727" s="2">
        <v>0</v>
      </c>
      <c r="F727" s="2">
        <v>0</v>
      </c>
      <c r="G727" s="3">
        <f t="shared" si="14"/>
        <v>21390.123479999998</v>
      </c>
      <c r="H727" s="3">
        <f t="shared" si="15"/>
        <v>7.0000000001527951E-2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25.65</v>
      </c>
      <c r="E729" s="2">
        <v>0</v>
      </c>
      <c r="F729" s="2">
        <v>0</v>
      </c>
      <c r="G729" s="3">
        <f t="shared" si="14"/>
        <v>37.346399999999996</v>
      </c>
      <c r="H729" s="3">
        <f t="shared" si="15"/>
        <v>0.35000000000000142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527.78</v>
      </c>
      <c r="E731" s="2">
        <v>0</v>
      </c>
      <c r="F731" s="2">
        <v>0</v>
      </c>
      <c r="G731" s="3">
        <f t="shared" si="14"/>
        <v>770.55879999999991</v>
      </c>
      <c r="H731" s="3">
        <f t="shared" si="15"/>
        <v>0.22000000000002728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58617.13</v>
      </c>
      <c r="D1581" s="7"/>
      <c r="E1581" s="7">
        <v>0</v>
      </c>
      <c r="F1581" s="7">
        <v>0</v>
      </c>
      <c r="G1581" s="8">
        <f t="shared" ref="G1581:G1685" si="70">B1581/1000*C1581</f>
        <v>58.617129999999996</v>
      </c>
      <c r="H1581" s="8">
        <f t="shared" ref="H1581:H1685" si="71">ABS(C1581-ROUND(C1581,0))</f>
        <v>0.12999999999738066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359289.27999999997</v>
      </c>
      <c r="D1582" s="2">
        <v>0</v>
      </c>
      <c r="E1582" s="2">
        <v>0</v>
      </c>
      <c r="F1582" s="2">
        <v>0</v>
      </c>
      <c r="G1582" s="3">
        <f t="shared" si="70"/>
        <v>718.57855999999992</v>
      </c>
      <c r="H1582" s="3">
        <f t="shared" si="71"/>
        <v>0.27999999996973202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1978.27</v>
      </c>
      <c r="D1583" s="2">
        <v>0</v>
      </c>
      <c r="E1583" s="2">
        <v>0</v>
      </c>
      <c r="F1583" s="2">
        <v>0</v>
      </c>
      <c r="G1583" s="3">
        <f t="shared" si="70"/>
        <v>5.9348099999999997</v>
      </c>
      <c r="H1583" s="3">
        <f t="shared" si="71"/>
        <v>0.26999999999998181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354230.07999999996</v>
      </c>
      <c r="D1584" s="2">
        <v>0</v>
      </c>
      <c r="E1584" s="2">
        <v>0</v>
      </c>
      <c r="F1584" s="2">
        <v>0</v>
      </c>
      <c r="G1584" s="3">
        <f t="shared" si="70"/>
        <v>1416.9203199999999</v>
      </c>
      <c r="H1584" s="3">
        <f t="shared" si="71"/>
        <v>7.9999999958090484E-2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313841.67</v>
      </c>
      <c r="D1585" s="2">
        <v>0</v>
      </c>
      <c r="E1585" s="2">
        <v>0</v>
      </c>
      <c r="F1585" s="2">
        <v>0</v>
      </c>
      <c r="G1585" s="3">
        <f t="shared" si="70"/>
        <v>1569.2083499999999</v>
      </c>
      <c r="H1585" s="3">
        <f t="shared" si="71"/>
        <v>0.33000000001629815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40221.910000000003</v>
      </c>
      <c r="D1586" s="2">
        <v>0</v>
      </c>
      <c r="E1586" s="2">
        <v>0</v>
      </c>
      <c r="F1586" s="2">
        <v>0</v>
      </c>
      <c r="G1586" s="3">
        <f t="shared" si="70"/>
        <v>241.33146000000002</v>
      </c>
      <c r="H1586" s="3">
        <f t="shared" si="71"/>
        <v>8.999999999650754E-2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166.5</v>
      </c>
      <c r="D1591" s="2">
        <v>0</v>
      </c>
      <c r="E1591" s="2">
        <v>0</v>
      </c>
      <c r="F1591" s="2">
        <v>0</v>
      </c>
      <c r="G1591" s="3">
        <f t="shared" si="70"/>
        <v>1.8314999999999999</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2739.13</v>
      </c>
      <c r="D1593" s="2">
        <v>0</v>
      </c>
      <c r="E1593" s="2">
        <v>0</v>
      </c>
      <c r="F1593" s="2">
        <v>0</v>
      </c>
      <c r="G1593" s="3">
        <f t="shared" si="70"/>
        <v>35.608690000000003</v>
      </c>
      <c r="H1593" s="3">
        <f t="shared" si="71"/>
        <v>0.13000000000010914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341.8</v>
      </c>
      <c r="D1600" s="2">
        <v>0</v>
      </c>
      <c r="E1600" s="2">
        <v>0</v>
      </c>
      <c r="F1600" s="2">
        <v>0</v>
      </c>
      <c r="G1600" s="3">
        <f>B1600/1000*C1600</f>
        <v>6.8360000000000003</v>
      </c>
      <c r="H1600" s="3">
        <f>ABS(C1600-ROUND(C1600,0))</f>
        <v>0.19999999999998863</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362616.10000000003</v>
      </c>
      <c r="D1601" s="2">
        <v>0</v>
      </c>
      <c r="E1601" s="2">
        <v>0</v>
      </c>
      <c r="F1601" s="2">
        <v>0</v>
      </c>
      <c r="G1601" s="3">
        <f t="shared" si="70"/>
        <v>7614.9381000000012</v>
      </c>
      <c r="H1601" s="3">
        <f t="shared" si="71"/>
        <v>0.1000000000349246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185.52</v>
      </c>
      <c r="D1602" s="2">
        <v>0</v>
      </c>
      <c r="E1602" s="2">
        <v>0</v>
      </c>
      <c r="F1602" s="2">
        <v>0</v>
      </c>
      <c r="G1602" s="3">
        <f t="shared" si="70"/>
        <v>4.0814399999999997</v>
      </c>
      <c r="H1602" s="3">
        <f t="shared" si="71"/>
        <v>0.47999999999998977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359349.65</v>
      </c>
      <c r="D1603" s="2">
        <v>0</v>
      </c>
      <c r="E1603" s="2">
        <v>0</v>
      </c>
      <c r="F1603" s="2">
        <v>0</v>
      </c>
      <c r="G1603" s="3">
        <f t="shared" si="70"/>
        <v>8265.0419500000007</v>
      </c>
      <c r="H1603" s="3">
        <f t="shared" si="71"/>
        <v>0.34999999997671694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313665.7</v>
      </c>
      <c r="D1604" s="2">
        <v>0</v>
      </c>
      <c r="E1604" s="2">
        <v>0</v>
      </c>
      <c r="F1604" s="2">
        <v>0</v>
      </c>
      <c r="G1604" s="3">
        <f t="shared" si="70"/>
        <v>7527.9768000000004</v>
      </c>
      <c r="H1604" s="3">
        <f t="shared" si="71"/>
        <v>0.29999999998835847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45517.45</v>
      </c>
      <c r="D1605" s="2">
        <v>0</v>
      </c>
      <c r="E1605" s="2">
        <v>0</v>
      </c>
      <c r="F1605" s="2">
        <v>0</v>
      </c>
      <c r="G1605" s="3">
        <f t="shared" si="70"/>
        <v>1137.93625</v>
      </c>
      <c r="H1605" s="3">
        <f t="shared" si="71"/>
        <v>0.44999999999708962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166.5</v>
      </c>
      <c r="D1610" s="2">
        <v>0</v>
      </c>
      <c r="E1610" s="2">
        <v>0</v>
      </c>
      <c r="F1610" s="2">
        <v>0</v>
      </c>
      <c r="G1610" s="3">
        <f t="shared" si="70"/>
        <v>4.9950000000000001</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2739.13</v>
      </c>
      <c r="D1612" s="2">
        <v>0</v>
      </c>
      <c r="E1612" s="2">
        <v>0</v>
      </c>
      <c r="F1612" s="2">
        <v>0</v>
      </c>
      <c r="G1612" s="3">
        <f t="shared" si="70"/>
        <v>87.652160000000009</v>
      </c>
      <c r="H1612" s="3">
        <f t="shared" si="71"/>
        <v>0.13000000000010914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341.8</v>
      </c>
      <c r="D1619" s="2">
        <v>0</v>
      </c>
      <c r="E1619" s="2">
        <v>0</v>
      </c>
      <c r="F1619" s="2">
        <v>0</v>
      </c>
      <c r="G1619" s="3">
        <f>B1619/1000*C1619</f>
        <v>13.3302</v>
      </c>
      <c r="H1619" s="3">
        <f>ABS(C1619-ROUND(C1619,0))</f>
        <v>0.19999999999998863</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55290.309999999939</v>
      </c>
      <c r="D1620" s="2">
        <v>0</v>
      </c>
      <c r="E1620" s="2">
        <v>0</v>
      </c>
      <c r="F1620" s="2">
        <v>0</v>
      </c>
      <c r="G1620" s="3">
        <f t="shared" si="70"/>
        <v>2211.6123999999977</v>
      </c>
      <c r="H1620" s="3">
        <f t="shared" si="71"/>
        <v>0.30999999993946403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55290.310000000005</v>
      </c>
      <c r="D1680" s="2">
        <v>0</v>
      </c>
      <c r="E1680" s="2">
        <v>0</v>
      </c>
      <c r="F1680" s="2">
        <v>0</v>
      </c>
      <c r="G1680" s="3">
        <f t="shared" si="70"/>
        <v>5529.0310000000009</v>
      </c>
      <c r="H1680" s="3">
        <f t="shared" si="71"/>
        <v>0.31000000000494765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1860.62</v>
      </c>
      <c r="D1681" s="2">
        <v>0</v>
      </c>
      <c r="E1681" s="2">
        <v>0</v>
      </c>
      <c r="F1681" s="2">
        <v>0</v>
      </c>
      <c r="G1681" s="3">
        <f t="shared" si="70"/>
        <v>187.92261999999999</v>
      </c>
      <c r="H1681" s="3">
        <f t="shared" si="71"/>
        <v>0.38000000000010914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53429.69</v>
      </c>
      <c r="D1682" s="2">
        <v>0</v>
      </c>
      <c r="E1682" s="2">
        <v>0</v>
      </c>
      <c r="F1682" s="2">
        <v>0</v>
      </c>
      <c r="G1682" s="3">
        <f t="shared" si="70"/>
        <v>5449.8283799999999</v>
      </c>
      <c r="H1682" s="3">
        <f t="shared" si="71"/>
        <v>0.30999999999767169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8" t="s">
        <v>2019</v>
      </c>
      <c r="B1" s="408"/>
      <c r="C1" s="408"/>
    </row>
    <row r="2" spans="1:16" ht="33" customHeight="1" x14ac:dyDescent="0.25">
      <c r="A2" s="409" t="s">
        <v>2020</v>
      </c>
      <c r="B2" s="410"/>
      <c r="C2" s="407"/>
      <c r="D2" s="5"/>
      <c r="E2" s="5"/>
      <c r="F2" s="5"/>
      <c r="G2" s="5"/>
      <c r="H2" s="5"/>
      <c r="I2" s="5"/>
      <c r="J2" s="5"/>
      <c r="K2" s="5"/>
      <c r="L2" s="5"/>
      <c r="M2" s="5"/>
      <c r="N2" s="5"/>
      <c r="O2" s="5"/>
      <c r="P2" s="5"/>
    </row>
    <row r="3" spans="1:16" ht="18.75" customHeight="1" x14ac:dyDescent="0.25">
      <c r="A3" s="222" t="s">
        <v>2021</v>
      </c>
      <c r="B3" s="411" t="s">
        <v>2022</v>
      </c>
      <c r="C3" s="407"/>
      <c r="D3" s="5"/>
      <c r="E3" s="5"/>
      <c r="F3" s="5"/>
      <c r="G3" s="5"/>
      <c r="H3" s="5"/>
      <c r="I3" s="5"/>
      <c r="J3" s="5"/>
      <c r="K3" s="5"/>
      <c r="L3" s="5"/>
      <c r="M3" s="5"/>
      <c r="N3" s="5"/>
      <c r="O3" s="5"/>
      <c r="P3" s="5"/>
    </row>
    <row r="4" spans="1:16" ht="37.5" hidden="1" customHeight="1" x14ac:dyDescent="0.25">
      <c r="A4" s="223" t="s">
        <v>2023</v>
      </c>
      <c r="B4" s="406" t="s">
        <v>2024</v>
      </c>
      <c r="C4" s="407"/>
      <c r="D4" s="5"/>
      <c r="E4" s="5"/>
      <c r="F4" s="5"/>
      <c r="G4" s="5"/>
      <c r="H4" s="5"/>
      <c r="I4" s="5"/>
      <c r="J4" s="5"/>
      <c r="K4" s="5"/>
      <c r="L4" s="5"/>
      <c r="M4" s="5"/>
      <c r="N4" s="5"/>
      <c r="O4" s="5"/>
      <c r="P4" s="5"/>
    </row>
    <row r="5" spans="1:16" ht="48" hidden="1" customHeight="1" x14ac:dyDescent="0.25">
      <c r="A5" s="223" t="s">
        <v>2023</v>
      </c>
      <c r="B5" s="406" t="s">
        <v>2025</v>
      </c>
      <c r="C5" s="407"/>
      <c r="D5" s="5"/>
      <c r="E5" s="5"/>
      <c r="F5" s="5"/>
      <c r="G5" s="5"/>
      <c r="H5" s="5"/>
      <c r="I5" s="5"/>
      <c r="J5" s="5"/>
      <c r="K5" s="5"/>
      <c r="L5" s="5"/>
      <c r="M5" s="5"/>
      <c r="N5" s="5"/>
      <c r="O5" s="5"/>
      <c r="P5" s="5"/>
    </row>
    <row r="6" spans="1:16" ht="59.25" hidden="1" customHeight="1" x14ac:dyDescent="0.25">
      <c r="A6" s="223" t="s">
        <v>2023</v>
      </c>
      <c r="B6" s="406" t="s">
        <v>2026</v>
      </c>
      <c r="C6" s="407"/>
      <c r="D6" s="5"/>
      <c r="E6" s="5"/>
      <c r="F6" s="5"/>
      <c r="G6" s="5"/>
      <c r="H6" s="5"/>
      <c r="I6" s="5"/>
      <c r="J6" s="5"/>
      <c r="K6" s="5"/>
      <c r="L6" s="5"/>
      <c r="M6" s="5"/>
      <c r="N6" s="5"/>
      <c r="O6" s="5"/>
      <c r="P6" s="5"/>
    </row>
    <row r="7" spans="1:16" ht="48" hidden="1" customHeight="1" x14ac:dyDescent="0.25">
      <c r="A7" s="223" t="s">
        <v>2027</v>
      </c>
      <c r="B7" s="406" t="s">
        <v>2028</v>
      </c>
      <c r="C7" s="407"/>
      <c r="D7" s="5"/>
      <c r="E7" s="5"/>
      <c r="F7" s="5"/>
      <c r="G7" s="5"/>
      <c r="H7" s="5"/>
      <c r="I7" s="5"/>
      <c r="J7" s="5"/>
      <c r="K7" s="5"/>
      <c r="L7" s="5"/>
      <c r="M7" s="5"/>
      <c r="N7" s="5"/>
      <c r="O7" s="5"/>
      <c r="P7" s="5"/>
    </row>
    <row r="8" spans="1:16" ht="41.25" hidden="1" customHeight="1" x14ac:dyDescent="0.25">
      <c r="A8" s="223" t="s">
        <v>2029</v>
      </c>
      <c r="B8" s="406" t="s">
        <v>2030</v>
      </c>
      <c r="C8" s="407"/>
      <c r="D8" s="5"/>
      <c r="E8" s="5"/>
      <c r="F8" s="5"/>
      <c r="G8" s="5"/>
      <c r="H8" s="5"/>
      <c r="I8" s="5"/>
      <c r="J8" s="5"/>
      <c r="K8" s="5"/>
      <c r="L8" s="5"/>
      <c r="M8" s="5"/>
      <c r="N8" s="5"/>
      <c r="O8" s="5"/>
      <c r="P8" s="5"/>
    </row>
    <row r="9" spans="1:16" ht="59.25" hidden="1" customHeight="1" x14ac:dyDescent="0.25">
      <c r="A9" s="223" t="s">
        <v>2031</v>
      </c>
      <c r="B9" s="406" t="s">
        <v>2032</v>
      </c>
      <c r="C9" s="407"/>
      <c r="D9" s="5"/>
      <c r="E9" s="5"/>
      <c r="F9" s="5"/>
      <c r="G9" s="5"/>
      <c r="H9" s="5"/>
      <c r="I9" s="5"/>
      <c r="J9" s="5"/>
      <c r="K9" s="5"/>
      <c r="L9" s="5"/>
      <c r="M9" s="5"/>
      <c r="N9" s="5"/>
      <c r="O9" s="5"/>
      <c r="P9" s="5"/>
    </row>
    <row r="10" spans="1:16" ht="61.5" hidden="1" customHeight="1" x14ac:dyDescent="0.25">
      <c r="A10" s="223" t="s">
        <v>2031</v>
      </c>
      <c r="B10" s="406" t="s">
        <v>2033</v>
      </c>
      <c r="C10" s="407"/>
      <c r="D10" s="5"/>
      <c r="E10" s="5"/>
      <c r="F10" s="5"/>
      <c r="G10" s="5"/>
      <c r="H10" s="5"/>
      <c r="I10" s="5"/>
      <c r="J10" s="5"/>
      <c r="K10" s="5"/>
      <c r="L10" s="5"/>
      <c r="M10" s="5"/>
      <c r="N10" s="5"/>
      <c r="O10" s="5"/>
      <c r="P10" s="5"/>
    </row>
    <row r="11" spans="1:16" ht="43.5" hidden="1" customHeight="1" x14ac:dyDescent="0.25">
      <c r="A11" s="223" t="s">
        <v>2031</v>
      </c>
      <c r="B11" s="406" t="s">
        <v>2034</v>
      </c>
      <c r="C11" s="407"/>
      <c r="D11" s="5"/>
      <c r="E11" s="5"/>
      <c r="F11" s="5"/>
      <c r="G11" s="5"/>
      <c r="H11" s="5"/>
      <c r="I11" s="5"/>
      <c r="J11" s="5"/>
      <c r="K11" s="5"/>
      <c r="L11" s="5"/>
      <c r="M11" s="5"/>
      <c r="N11" s="5"/>
      <c r="O11" s="5"/>
      <c r="P11" s="5"/>
    </row>
    <row r="12" spans="1:16" ht="27.75" hidden="1" customHeight="1" x14ac:dyDescent="0.25">
      <c r="A12" s="223" t="s">
        <v>2035</v>
      </c>
      <c r="B12" s="406" t="s">
        <v>2036</v>
      </c>
      <c r="C12" s="407"/>
      <c r="D12" s="5"/>
      <c r="E12" s="5"/>
      <c r="F12" s="5"/>
      <c r="G12" s="5"/>
      <c r="H12" s="5"/>
      <c r="I12" s="5"/>
      <c r="J12" s="5"/>
      <c r="K12" s="5"/>
      <c r="L12" s="5"/>
      <c r="M12" s="5"/>
      <c r="N12" s="5"/>
      <c r="O12" s="5"/>
      <c r="P12" s="5"/>
    </row>
    <row r="13" spans="1:16" ht="27.75" hidden="1" customHeight="1" x14ac:dyDescent="0.25">
      <c r="A13" s="223" t="s">
        <v>2037</v>
      </c>
      <c r="B13" s="406" t="s">
        <v>2038</v>
      </c>
      <c r="C13" s="407"/>
      <c r="D13" s="5"/>
      <c r="E13" s="5"/>
      <c r="F13" s="5"/>
      <c r="G13" s="5"/>
      <c r="H13" s="5"/>
      <c r="I13" s="5"/>
      <c r="J13" s="5"/>
      <c r="K13" s="5"/>
      <c r="L13" s="5"/>
      <c r="M13" s="5"/>
      <c r="N13" s="5"/>
      <c r="O13" s="5"/>
      <c r="P13" s="5"/>
    </row>
    <row r="14" spans="1:16" ht="45.75" hidden="1" customHeight="1" x14ac:dyDescent="0.25">
      <c r="A14" s="223" t="s">
        <v>2039</v>
      </c>
      <c r="B14" s="406" t="s">
        <v>2040</v>
      </c>
      <c r="C14" s="407"/>
      <c r="D14" s="5"/>
      <c r="E14" s="5"/>
      <c r="F14" s="5"/>
      <c r="G14" s="5"/>
      <c r="H14" s="5"/>
      <c r="I14" s="5"/>
      <c r="J14" s="5"/>
      <c r="K14" s="5"/>
      <c r="L14" s="5"/>
      <c r="M14" s="5"/>
      <c r="N14" s="5"/>
      <c r="O14" s="5"/>
      <c r="P14" s="5"/>
    </row>
    <row r="15" spans="1:16" ht="45.75" hidden="1" customHeight="1" x14ac:dyDescent="0.25">
      <c r="A15" s="223" t="s">
        <v>2041</v>
      </c>
      <c r="B15" s="406" t="s">
        <v>2042</v>
      </c>
      <c r="C15" s="407"/>
      <c r="D15" s="5"/>
      <c r="E15" s="5"/>
      <c r="F15" s="5"/>
      <c r="G15" s="5"/>
      <c r="H15" s="5"/>
      <c r="I15" s="5"/>
      <c r="J15" s="5"/>
      <c r="K15" s="5"/>
      <c r="L15" s="5"/>
      <c r="M15" s="5"/>
      <c r="N15" s="5"/>
      <c r="O15" s="5"/>
      <c r="P15" s="5"/>
    </row>
    <row r="16" spans="1:16" ht="51" hidden="1" customHeight="1" x14ac:dyDescent="0.25">
      <c r="A16" s="223" t="s">
        <v>2043</v>
      </c>
      <c r="B16" s="406" t="s">
        <v>2044</v>
      </c>
      <c r="C16" s="407"/>
      <c r="D16" s="5"/>
      <c r="E16" s="5"/>
      <c r="F16" s="5"/>
      <c r="G16" s="5"/>
      <c r="H16" s="5"/>
      <c r="I16" s="5"/>
      <c r="J16" s="5"/>
      <c r="K16" s="5"/>
      <c r="L16" s="5"/>
      <c r="M16" s="5"/>
      <c r="N16" s="5"/>
      <c r="O16" s="5"/>
      <c r="P16" s="5"/>
    </row>
    <row r="17" spans="1:16" ht="27.75" hidden="1" customHeight="1" x14ac:dyDescent="0.25">
      <c r="A17" s="223" t="s">
        <v>2045</v>
      </c>
      <c r="B17" s="406" t="s">
        <v>2046</v>
      </c>
      <c r="C17" s="407"/>
      <c r="D17" s="5"/>
      <c r="E17" s="5"/>
      <c r="F17" s="5"/>
      <c r="G17" s="5"/>
      <c r="H17" s="5"/>
      <c r="I17" s="5"/>
      <c r="J17" s="5"/>
      <c r="K17" s="5"/>
      <c r="L17" s="5"/>
      <c r="M17" s="5"/>
      <c r="N17" s="5"/>
      <c r="O17" s="5"/>
      <c r="P17" s="5"/>
    </row>
    <row r="18" spans="1:16" ht="27.75" hidden="1" customHeight="1" x14ac:dyDescent="0.25">
      <c r="A18" s="223" t="s">
        <v>2047</v>
      </c>
      <c r="B18" s="406" t="s">
        <v>2048</v>
      </c>
      <c r="C18" s="407"/>
      <c r="D18" s="5"/>
      <c r="E18" s="5"/>
      <c r="F18" s="5"/>
      <c r="G18" s="5"/>
      <c r="H18" s="5"/>
      <c r="I18" s="5"/>
      <c r="J18" s="5"/>
      <c r="K18" s="5"/>
      <c r="L18" s="5"/>
      <c r="M18" s="5"/>
      <c r="N18" s="5"/>
      <c r="O18" s="5"/>
      <c r="P18" s="5"/>
    </row>
    <row r="19" spans="1:16" ht="45" hidden="1" customHeight="1" x14ac:dyDescent="0.25">
      <c r="A19" s="223" t="s">
        <v>2047</v>
      </c>
      <c r="B19" s="406" t="s">
        <v>2049</v>
      </c>
      <c r="C19" s="407"/>
      <c r="D19" s="5"/>
      <c r="E19" s="5"/>
      <c r="F19" s="5"/>
      <c r="G19" s="5"/>
      <c r="H19" s="5"/>
      <c r="I19" s="5"/>
      <c r="J19" s="5"/>
      <c r="K19" s="5"/>
      <c r="L19" s="5"/>
      <c r="M19" s="5"/>
      <c r="N19" s="5"/>
      <c r="O19" s="5"/>
      <c r="P19" s="5"/>
    </row>
    <row r="20" spans="1:16" ht="45" hidden="1" customHeight="1" x14ac:dyDescent="0.25">
      <c r="A20" s="223" t="s">
        <v>2050</v>
      </c>
      <c r="B20" s="406" t="s">
        <v>2051</v>
      </c>
      <c r="C20" s="407"/>
      <c r="D20" s="5"/>
      <c r="E20" s="5"/>
      <c r="F20" s="5"/>
      <c r="G20" s="5"/>
      <c r="H20" s="5"/>
      <c r="I20" s="5"/>
      <c r="J20" s="5"/>
      <c r="K20" s="5"/>
      <c r="L20" s="5"/>
      <c r="M20" s="5"/>
      <c r="N20" s="5"/>
      <c r="O20" s="5"/>
      <c r="P20" s="5"/>
    </row>
    <row r="21" spans="1:16" ht="30" hidden="1" customHeight="1" x14ac:dyDescent="0.25">
      <c r="A21" s="223" t="s">
        <v>2052</v>
      </c>
      <c r="B21" s="406" t="s">
        <v>2053</v>
      </c>
      <c r="C21" s="407"/>
      <c r="D21" s="5"/>
      <c r="E21" s="5"/>
      <c r="F21" s="5"/>
      <c r="G21" s="5"/>
      <c r="H21" s="5"/>
      <c r="I21" s="5"/>
      <c r="J21" s="5"/>
      <c r="K21" s="5"/>
      <c r="L21" s="5"/>
      <c r="M21" s="5"/>
      <c r="N21" s="5"/>
      <c r="O21" s="5"/>
      <c r="P21" s="5"/>
    </row>
    <row r="22" spans="1:16" ht="30" hidden="1" customHeight="1" x14ac:dyDescent="0.25">
      <c r="A22" s="223" t="s">
        <v>2054</v>
      </c>
      <c r="B22" s="406" t="s">
        <v>2055</v>
      </c>
      <c r="C22" s="407"/>
      <c r="D22" s="5"/>
      <c r="E22" s="5"/>
      <c r="F22" s="5"/>
      <c r="G22" s="5"/>
      <c r="H22" s="5"/>
      <c r="I22" s="5"/>
      <c r="J22" s="5"/>
      <c r="K22" s="5"/>
      <c r="L22" s="5"/>
      <c r="M22" s="5"/>
      <c r="N22" s="5"/>
      <c r="O22" s="5"/>
      <c r="P22" s="5"/>
    </row>
    <row r="23" spans="1:16" ht="30" hidden="1" customHeight="1" x14ac:dyDescent="0.25">
      <c r="A23" s="223" t="s">
        <v>2056</v>
      </c>
      <c r="B23" s="406" t="s">
        <v>2057</v>
      </c>
      <c r="C23" s="407"/>
      <c r="D23" s="5"/>
      <c r="E23" s="5"/>
      <c r="F23" s="5"/>
      <c r="G23" s="5"/>
      <c r="H23" s="5"/>
      <c r="I23" s="5"/>
      <c r="J23" s="5"/>
      <c r="K23" s="5"/>
      <c r="L23" s="5"/>
      <c r="M23" s="5"/>
      <c r="N23" s="5"/>
      <c r="O23" s="5"/>
      <c r="P23" s="5"/>
    </row>
    <row r="24" spans="1:16" ht="30" hidden="1" customHeight="1" x14ac:dyDescent="0.25">
      <c r="A24" s="223" t="s">
        <v>2058</v>
      </c>
      <c r="B24" s="406" t="s">
        <v>2059</v>
      </c>
      <c r="C24" s="407"/>
      <c r="D24" s="5"/>
      <c r="E24" s="5"/>
      <c r="F24" s="5"/>
      <c r="G24" s="5"/>
      <c r="H24" s="5"/>
      <c r="I24" s="5"/>
      <c r="J24" s="5"/>
      <c r="K24" s="5"/>
      <c r="L24" s="5"/>
      <c r="M24" s="5"/>
      <c r="N24" s="5"/>
      <c r="O24" s="5"/>
      <c r="P24" s="5"/>
    </row>
    <row r="25" spans="1:16" ht="30" hidden="1" customHeight="1" x14ac:dyDescent="0.25">
      <c r="A25" s="223" t="s">
        <v>2060</v>
      </c>
      <c r="B25" s="406" t="s">
        <v>2061</v>
      </c>
      <c r="C25" s="407"/>
      <c r="D25" s="5"/>
      <c r="E25" s="5"/>
      <c r="F25" s="5"/>
      <c r="G25" s="5"/>
      <c r="H25" s="5"/>
      <c r="I25" s="5"/>
      <c r="J25" s="5"/>
      <c r="K25" s="5"/>
      <c r="L25" s="5"/>
      <c r="M25" s="5"/>
      <c r="N25" s="5"/>
      <c r="O25" s="5"/>
      <c r="P25" s="5"/>
    </row>
    <row r="26" spans="1:16" ht="30" hidden="1" customHeight="1" x14ac:dyDescent="0.25">
      <c r="A26" s="223" t="s">
        <v>2062</v>
      </c>
      <c r="B26" s="406" t="s">
        <v>2063</v>
      </c>
      <c r="C26" s="407"/>
      <c r="D26" s="5"/>
      <c r="E26" s="5"/>
      <c r="F26" s="5"/>
      <c r="G26" s="5"/>
      <c r="H26" s="5"/>
      <c r="I26" s="5"/>
      <c r="J26" s="5"/>
      <c r="K26" s="5"/>
      <c r="L26" s="5"/>
      <c r="M26" s="5"/>
      <c r="N26" s="5"/>
      <c r="O26" s="5"/>
      <c r="P26" s="5"/>
    </row>
    <row r="27" spans="1:16" ht="70.5" hidden="1" customHeight="1" x14ac:dyDescent="0.25">
      <c r="A27" s="223" t="s">
        <v>2064</v>
      </c>
      <c r="B27" s="406" t="s">
        <v>2065</v>
      </c>
      <c r="C27" s="407"/>
      <c r="D27" s="5"/>
      <c r="E27" s="5"/>
      <c r="F27" s="5"/>
      <c r="G27" s="5"/>
      <c r="H27" s="5"/>
      <c r="I27" s="5"/>
      <c r="J27" s="5"/>
      <c r="K27" s="5"/>
      <c r="L27" s="5"/>
      <c r="M27" s="5"/>
      <c r="N27" s="5"/>
      <c r="O27" s="5"/>
      <c r="P27" s="5"/>
    </row>
    <row r="28" spans="1:16" ht="48" hidden="1" customHeight="1" x14ac:dyDescent="0.25">
      <c r="A28" s="223" t="s">
        <v>2066</v>
      </c>
      <c r="B28" s="406" t="s">
        <v>2067</v>
      </c>
      <c r="C28" s="407"/>
      <c r="D28" s="5"/>
      <c r="E28" s="5"/>
      <c r="F28" s="5"/>
      <c r="G28" s="5"/>
      <c r="H28" s="5"/>
      <c r="I28" s="5"/>
      <c r="J28" s="5"/>
      <c r="K28" s="5"/>
      <c r="L28" s="5"/>
      <c r="M28" s="5"/>
      <c r="N28" s="5"/>
      <c r="O28" s="5"/>
      <c r="P28" s="5"/>
    </row>
    <row r="29" spans="1:16" ht="100.5" hidden="1" customHeight="1" x14ac:dyDescent="0.25">
      <c r="A29" s="223" t="s">
        <v>2068</v>
      </c>
      <c r="B29" s="406" t="s">
        <v>2069</v>
      </c>
      <c r="C29" s="407"/>
      <c r="D29" s="5"/>
      <c r="E29" s="5"/>
      <c r="F29" s="5"/>
      <c r="G29" s="5"/>
      <c r="H29" s="5"/>
      <c r="I29" s="5"/>
      <c r="J29" s="5"/>
      <c r="K29" s="5"/>
      <c r="L29" s="5"/>
      <c r="M29" s="5"/>
      <c r="N29" s="5"/>
      <c r="O29" s="5"/>
      <c r="P29" s="5"/>
    </row>
    <row r="30" spans="1:16" ht="45" hidden="1" customHeight="1" x14ac:dyDescent="0.25">
      <c r="A30" s="223" t="s">
        <v>2070</v>
      </c>
      <c r="B30" s="406" t="s">
        <v>2071</v>
      </c>
      <c r="C30" s="407"/>
      <c r="D30" s="5"/>
      <c r="E30" s="5"/>
      <c r="F30" s="5"/>
      <c r="G30" s="5"/>
      <c r="H30" s="5"/>
      <c r="I30" s="5"/>
      <c r="J30" s="5"/>
      <c r="K30" s="5"/>
      <c r="L30" s="5"/>
      <c r="M30" s="5"/>
      <c r="N30" s="5"/>
      <c r="O30" s="5"/>
      <c r="P30" s="5"/>
    </row>
    <row r="31" spans="1:16" ht="45" hidden="1" customHeight="1" x14ac:dyDescent="0.25">
      <c r="A31" s="223" t="s">
        <v>2072</v>
      </c>
      <c r="B31" s="406" t="s">
        <v>2073</v>
      </c>
      <c r="C31" s="407"/>
      <c r="D31" s="5"/>
      <c r="E31" s="5"/>
      <c r="F31" s="5"/>
      <c r="G31" s="5"/>
      <c r="H31" s="5"/>
      <c r="I31" s="5"/>
      <c r="J31" s="5"/>
      <c r="K31" s="5"/>
      <c r="L31" s="5"/>
      <c r="M31" s="5"/>
      <c r="N31" s="5"/>
      <c r="O31" s="5"/>
      <c r="P31" s="5"/>
    </row>
    <row r="32" spans="1:16" ht="45" hidden="1" customHeight="1" x14ac:dyDescent="0.25">
      <c r="A32" s="223" t="s">
        <v>2074</v>
      </c>
      <c r="B32" s="406" t="s">
        <v>2075</v>
      </c>
      <c r="C32" s="407"/>
      <c r="D32" s="5"/>
      <c r="E32" s="5"/>
      <c r="F32" s="5"/>
      <c r="G32" s="5"/>
      <c r="H32" s="5"/>
      <c r="I32" s="5"/>
      <c r="J32" s="5"/>
      <c r="K32" s="5"/>
      <c r="L32" s="5"/>
      <c r="M32" s="5"/>
      <c r="N32" s="5"/>
      <c r="O32" s="5"/>
      <c r="P32" s="5"/>
    </row>
    <row r="33" spans="1:16" ht="72" hidden="1" customHeight="1" x14ac:dyDescent="0.25">
      <c r="A33" s="223" t="s">
        <v>2076</v>
      </c>
      <c r="B33" s="406" t="s">
        <v>2077</v>
      </c>
      <c r="C33" s="407"/>
      <c r="D33" s="5"/>
      <c r="E33" s="5"/>
      <c r="F33" s="5"/>
      <c r="G33" s="5"/>
      <c r="H33" s="5"/>
      <c r="I33" s="5"/>
      <c r="J33" s="5"/>
      <c r="K33" s="5"/>
      <c r="L33" s="5"/>
      <c r="M33" s="5"/>
      <c r="N33" s="5"/>
      <c r="O33" s="5"/>
      <c r="P33" s="5"/>
    </row>
    <row r="34" spans="1:16" ht="79.5" hidden="1" customHeight="1" x14ac:dyDescent="0.25">
      <c r="A34" s="223" t="s">
        <v>2078</v>
      </c>
      <c r="B34" s="406" t="s">
        <v>2079</v>
      </c>
      <c r="C34" s="407"/>
      <c r="D34" s="5"/>
      <c r="E34" s="5"/>
      <c r="F34" s="5"/>
      <c r="G34" s="5"/>
      <c r="H34" s="5"/>
      <c r="I34" s="5"/>
      <c r="J34" s="5"/>
      <c r="K34" s="5"/>
      <c r="L34" s="5"/>
      <c r="M34" s="5"/>
      <c r="N34" s="5"/>
      <c r="O34" s="5"/>
      <c r="P34" s="5"/>
    </row>
    <row r="35" spans="1:16" ht="70.5" hidden="1" customHeight="1" x14ac:dyDescent="0.25">
      <c r="A35" s="223" t="s">
        <v>2080</v>
      </c>
      <c r="B35" s="406" t="s">
        <v>2081</v>
      </c>
      <c r="C35" s="407"/>
      <c r="D35" s="5"/>
      <c r="E35" s="5"/>
      <c r="F35" s="5"/>
      <c r="G35" s="5"/>
      <c r="H35" s="5"/>
      <c r="I35" s="5"/>
      <c r="J35" s="5"/>
      <c r="K35" s="5"/>
      <c r="L35" s="5"/>
      <c r="M35" s="5"/>
      <c r="N35" s="5"/>
      <c r="O35" s="5"/>
      <c r="P35" s="5"/>
    </row>
    <row r="36" spans="1:16" ht="45.75" hidden="1" customHeight="1" x14ac:dyDescent="0.25">
      <c r="A36" s="223" t="s">
        <v>2082</v>
      </c>
      <c r="B36" s="406" t="s">
        <v>2083</v>
      </c>
      <c r="C36" s="407"/>
      <c r="D36" s="5"/>
      <c r="E36" s="5"/>
      <c r="F36" s="5"/>
      <c r="G36" s="5"/>
      <c r="H36" s="5"/>
      <c r="I36" s="5"/>
      <c r="J36" s="5"/>
      <c r="K36" s="5"/>
      <c r="L36" s="5"/>
      <c r="M36" s="5"/>
      <c r="N36" s="5"/>
      <c r="O36" s="5"/>
      <c r="P36" s="5"/>
    </row>
    <row r="37" spans="1:16" ht="54.75" hidden="1" customHeight="1" x14ac:dyDescent="0.25">
      <c r="A37" s="223" t="s">
        <v>2084</v>
      </c>
      <c r="B37" s="406" t="s">
        <v>2085</v>
      </c>
      <c r="C37" s="407"/>
      <c r="D37" s="5"/>
      <c r="E37" s="5"/>
      <c r="F37" s="5"/>
      <c r="G37" s="5"/>
      <c r="H37" s="5"/>
      <c r="I37" s="5"/>
      <c r="J37" s="5"/>
      <c r="K37" s="5"/>
      <c r="L37" s="5"/>
      <c r="M37" s="5"/>
      <c r="N37" s="5"/>
      <c r="O37" s="5"/>
      <c r="P37" s="5"/>
    </row>
    <row r="38" spans="1:16" ht="37.5" hidden="1" customHeight="1" x14ac:dyDescent="0.25">
      <c r="A38" s="223" t="s">
        <v>2086</v>
      </c>
      <c r="B38" s="406" t="s">
        <v>2087</v>
      </c>
      <c r="C38" s="407"/>
      <c r="D38" s="5"/>
      <c r="E38" s="5"/>
      <c r="F38" s="5"/>
      <c r="G38" s="5"/>
      <c r="H38" s="5"/>
      <c r="I38" s="5"/>
      <c r="J38" s="5"/>
      <c r="K38" s="5"/>
      <c r="L38" s="5"/>
      <c r="M38" s="5"/>
      <c r="N38" s="5"/>
      <c r="O38" s="5"/>
      <c r="P38" s="5"/>
    </row>
    <row r="39" spans="1:16" ht="61.5" hidden="1" customHeight="1" x14ac:dyDescent="0.25">
      <c r="A39" s="223" t="s">
        <v>2088</v>
      </c>
      <c r="B39" s="406" t="s">
        <v>2089</v>
      </c>
      <c r="C39" s="407"/>
      <c r="D39" s="5"/>
      <c r="E39" s="5"/>
      <c r="F39" s="5"/>
      <c r="G39" s="5"/>
      <c r="H39" s="5"/>
      <c r="I39" s="5"/>
      <c r="J39" s="5"/>
      <c r="K39" s="5"/>
      <c r="L39" s="5"/>
      <c r="M39" s="5"/>
      <c r="N39" s="5"/>
      <c r="O39" s="5"/>
      <c r="P39" s="5"/>
    </row>
    <row r="40" spans="1:16" ht="53.25" hidden="1" customHeight="1" x14ac:dyDescent="0.25">
      <c r="A40" s="223" t="s">
        <v>2090</v>
      </c>
      <c r="B40" s="406" t="s">
        <v>2091</v>
      </c>
      <c r="C40" s="407"/>
      <c r="D40" s="5"/>
      <c r="E40" s="5"/>
      <c r="F40" s="5"/>
      <c r="G40" s="5"/>
      <c r="H40" s="5"/>
      <c r="I40" s="5"/>
      <c r="J40" s="5"/>
      <c r="K40" s="5"/>
      <c r="L40" s="5"/>
      <c r="M40" s="5"/>
      <c r="N40" s="5"/>
      <c r="O40" s="5"/>
      <c r="P40" s="5"/>
    </row>
    <row r="41" spans="1:16" ht="73.5" hidden="1" customHeight="1" x14ac:dyDescent="0.25">
      <c r="A41" s="223" t="s">
        <v>2092</v>
      </c>
      <c r="B41" s="406" t="s">
        <v>2093</v>
      </c>
      <c r="C41" s="407"/>
      <c r="D41" s="5"/>
      <c r="E41" s="5"/>
      <c r="F41" s="5"/>
      <c r="G41" s="5"/>
      <c r="H41" s="5"/>
      <c r="I41" s="5"/>
      <c r="J41" s="5"/>
      <c r="K41" s="5"/>
      <c r="L41" s="5"/>
      <c r="M41" s="5"/>
      <c r="N41" s="5"/>
      <c r="O41" s="5"/>
      <c r="P41" s="5"/>
    </row>
    <row r="42" spans="1:16" ht="57.75" hidden="1" customHeight="1" x14ac:dyDescent="0.25">
      <c r="A42" s="223" t="s">
        <v>2094</v>
      </c>
      <c r="B42" s="406" t="s">
        <v>2095</v>
      </c>
      <c r="C42" s="407"/>
      <c r="D42" s="5"/>
      <c r="E42" s="5"/>
      <c r="F42" s="5"/>
      <c r="G42" s="5"/>
      <c r="H42" s="5"/>
      <c r="I42" s="5"/>
      <c r="J42" s="5"/>
      <c r="K42" s="5"/>
      <c r="L42" s="5"/>
      <c r="M42" s="5"/>
      <c r="N42" s="5"/>
      <c r="O42" s="5"/>
      <c r="P42" s="5"/>
    </row>
    <row r="43" spans="1:16" ht="84" hidden="1" customHeight="1" x14ac:dyDescent="0.25">
      <c r="A43" s="223" t="s">
        <v>2096</v>
      </c>
      <c r="B43" s="406" t="s">
        <v>2097</v>
      </c>
      <c r="C43" s="407"/>
      <c r="D43" s="5"/>
      <c r="E43" s="5"/>
      <c r="F43" s="5"/>
      <c r="G43" s="5"/>
      <c r="H43" s="5"/>
      <c r="I43" s="5"/>
      <c r="J43" s="5"/>
      <c r="K43" s="5"/>
      <c r="L43" s="5"/>
      <c r="M43" s="5"/>
      <c r="N43" s="5"/>
      <c r="O43" s="5"/>
      <c r="P43" s="5"/>
    </row>
    <row r="44" spans="1:16" ht="48" hidden="1" customHeight="1" x14ac:dyDescent="0.25">
      <c r="A44" s="223" t="s">
        <v>2098</v>
      </c>
      <c r="B44" s="406" t="s">
        <v>2099</v>
      </c>
      <c r="C44" s="407"/>
      <c r="D44" s="5"/>
      <c r="E44" s="5"/>
      <c r="F44" s="5"/>
      <c r="G44" s="5"/>
      <c r="H44" s="5"/>
      <c r="I44" s="5"/>
      <c r="J44" s="5"/>
      <c r="K44" s="5"/>
      <c r="L44" s="5"/>
      <c r="M44" s="5"/>
      <c r="N44" s="5"/>
      <c r="O44" s="5"/>
      <c r="P44" s="5"/>
    </row>
    <row r="45" spans="1:16" ht="57" hidden="1" customHeight="1" x14ac:dyDescent="0.25">
      <c r="A45" s="223" t="s">
        <v>2100</v>
      </c>
      <c r="B45" s="406" t="s">
        <v>2101</v>
      </c>
      <c r="C45" s="407"/>
      <c r="D45" s="5"/>
      <c r="E45" s="5"/>
      <c r="F45" s="5"/>
      <c r="G45" s="5"/>
      <c r="H45" s="5"/>
      <c r="I45" s="5"/>
      <c r="J45" s="5"/>
      <c r="K45" s="5"/>
      <c r="L45" s="5"/>
      <c r="M45" s="5"/>
      <c r="N45" s="5"/>
      <c r="O45" s="5"/>
      <c r="P45" s="5"/>
    </row>
    <row r="46" spans="1:16" ht="73.5" hidden="1" customHeight="1" x14ac:dyDescent="0.25">
      <c r="A46" s="223" t="s">
        <v>2102</v>
      </c>
      <c r="B46" s="417" t="s">
        <v>2103</v>
      </c>
      <c r="C46" s="407"/>
      <c r="D46" s="5"/>
      <c r="E46" s="5"/>
      <c r="F46" s="5"/>
      <c r="G46" s="5"/>
      <c r="H46" s="5"/>
      <c r="I46" s="5"/>
      <c r="J46" s="5"/>
      <c r="K46" s="5"/>
      <c r="L46" s="5"/>
      <c r="M46" s="5"/>
      <c r="N46" s="5"/>
      <c r="O46" s="5"/>
      <c r="P46" s="5"/>
    </row>
    <row r="47" spans="1:16" ht="66" hidden="1" customHeight="1" x14ac:dyDescent="0.25">
      <c r="A47" s="39" t="s">
        <v>2104</v>
      </c>
      <c r="B47" s="418" t="s">
        <v>2105</v>
      </c>
      <c r="C47" s="418"/>
      <c r="D47" s="5"/>
      <c r="E47" s="5"/>
      <c r="F47" s="5"/>
      <c r="G47" s="5"/>
      <c r="H47" s="5"/>
      <c r="I47" s="5"/>
      <c r="J47" s="5"/>
      <c r="K47" s="5"/>
      <c r="L47" s="5"/>
      <c r="M47" s="5"/>
      <c r="N47" s="5"/>
      <c r="O47" s="5"/>
      <c r="P47" s="5"/>
    </row>
    <row r="48" spans="1:16" ht="123.75" customHeight="1" x14ac:dyDescent="0.25">
      <c r="A48" s="202" t="s">
        <v>2106</v>
      </c>
      <c r="B48" s="416" t="s">
        <v>2107</v>
      </c>
      <c r="C48" s="415"/>
      <c r="D48" s="5"/>
      <c r="E48" s="5"/>
      <c r="F48" s="5"/>
      <c r="G48" s="5"/>
      <c r="H48" s="5"/>
      <c r="I48" s="5"/>
      <c r="J48" s="5"/>
      <c r="K48" s="5"/>
      <c r="L48" s="5"/>
      <c r="M48" s="5"/>
      <c r="N48" s="5"/>
      <c r="O48" s="5"/>
      <c r="P48" s="5"/>
    </row>
    <row r="49" spans="1:16" ht="34.5" customHeight="1" x14ac:dyDescent="0.25">
      <c r="A49" s="202" t="s">
        <v>2108</v>
      </c>
      <c r="B49" s="414" t="s">
        <v>2109</v>
      </c>
      <c r="C49" s="415"/>
      <c r="D49" s="5"/>
      <c r="E49" s="5"/>
      <c r="F49" s="5"/>
      <c r="G49" s="5"/>
      <c r="H49" s="5"/>
      <c r="I49" s="5"/>
      <c r="J49" s="5"/>
      <c r="K49" s="5"/>
      <c r="L49" s="5"/>
      <c r="M49" s="5"/>
      <c r="N49" s="5"/>
      <c r="O49" s="5"/>
      <c r="P49" s="5"/>
    </row>
    <row r="50" spans="1:16" ht="34.5" customHeight="1" x14ac:dyDescent="0.25">
      <c r="A50" s="202" t="s">
        <v>2110</v>
      </c>
      <c r="B50" s="414" t="s">
        <v>2111</v>
      </c>
      <c r="C50" s="415"/>
      <c r="D50" s="5"/>
      <c r="E50" s="5"/>
      <c r="F50" s="5"/>
      <c r="G50" s="5"/>
      <c r="H50" s="5"/>
      <c r="I50" s="5"/>
      <c r="J50" s="5"/>
      <c r="K50" s="5"/>
      <c r="L50" s="5"/>
      <c r="M50" s="5"/>
      <c r="N50" s="5"/>
      <c r="O50" s="5"/>
      <c r="P50" s="5"/>
    </row>
    <row r="51" spans="1:16" ht="31.5" customHeight="1" x14ac:dyDescent="0.25">
      <c r="A51" s="224" t="s">
        <v>2112</v>
      </c>
      <c r="B51" s="406" t="s">
        <v>2113</v>
      </c>
      <c r="C51" s="407"/>
      <c r="D51" s="5"/>
      <c r="E51" s="5"/>
      <c r="F51" s="5"/>
      <c r="G51" s="5"/>
      <c r="H51" s="5"/>
      <c r="I51" s="5"/>
      <c r="J51" s="5"/>
      <c r="K51" s="5"/>
      <c r="L51" s="5"/>
      <c r="M51" s="5"/>
      <c r="N51" s="5"/>
      <c r="O51" s="5"/>
      <c r="P51" s="5"/>
    </row>
    <row r="52" spans="1:16" ht="31.5" customHeight="1" x14ac:dyDescent="0.25">
      <c r="A52" s="224" t="s">
        <v>2114</v>
      </c>
      <c r="B52" s="406" t="s">
        <v>2115</v>
      </c>
      <c r="C52" s="407"/>
      <c r="D52" s="5"/>
      <c r="E52" s="5"/>
      <c r="F52" s="5"/>
      <c r="G52" s="5"/>
      <c r="H52" s="5"/>
      <c r="I52" s="5"/>
      <c r="J52" s="5"/>
      <c r="K52" s="5"/>
      <c r="L52" s="5"/>
      <c r="M52" s="5"/>
      <c r="N52" s="5"/>
      <c r="O52" s="5"/>
      <c r="P52" s="5"/>
    </row>
    <row r="53" spans="1:16" ht="31.5" customHeight="1" x14ac:dyDescent="0.25">
      <c r="A53" s="224" t="s">
        <v>2116</v>
      </c>
      <c r="B53" s="419" t="s">
        <v>2117</v>
      </c>
      <c r="C53" s="420"/>
      <c r="D53" s="5"/>
      <c r="E53" s="5"/>
      <c r="F53" s="5"/>
      <c r="G53" s="5"/>
      <c r="H53" s="5"/>
      <c r="I53" s="5"/>
      <c r="J53" s="5"/>
      <c r="K53" s="5"/>
      <c r="L53" s="5"/>
      <c r="M53" s="5"/>
      <c r="N53" s="5"/>
      <c r="O53" s="5"/>
      <c r="P53" s="5"/>
    </row>
    <row r="54" spans="1:16" ht="31.5" customHeight="1" x14ac:dyDescent="0.25">
      <c r="A54" s="224" t="s">
        <v>2118</v>
      </c>
      <c r="B54" s="419" t="s">
        <v>2119</v>
      </c>
      <c r="C54" s="420"/>
      <c r="D54" s="5"/>
      <c r="E54" s="5"/>
      <c r="F54" s="5"/>
      <c r="G54" s="5"/>
      <c r="H54" s="5"/>
      <c r="I54" s="5"/>
      <c r="J54" s="5"/>
      <c r="K54" s="5"/>
      <c r="L54" s="5"/>
      <c r="M54" s="5"/>
      <c r="N54" s="5"/>
      <c r="O54" s="5"/>
      <c r="P54" s="5"/>
    </row>
    <row r="55" spans="1:16" ht="54.6" customHeight="1" x14ac:dyDescent="0.25">
      <c r="A55" s="224" t="s">
        <v>2120</v>
      </c>
      <c r="B55" s="419" t="s">
        <v>2121</v>
      </c>
      <c r="C55" s="420"/>
      <c r="D55" s="5"/>
      <c r="E55" s="5"/>
      <c r="F55" s="5"/>
      <c r="G55" s="5"/>
      <c r="H55" s="5"/>
      <c r="I55" s="5"/>
      <c r="J55" s="5"/>
      <c r="K55" s="5"/>
      <c r="L55" s="5"/>
      <c r="M55" s="5"/>
      <c r="N55" s="5"/>
      <c r="O55" s="5"/>
      <c r="P55" s="5"/>
    </row>
    <row r="56" spans="1:16" ht="54.6" customHeight="1" x14ac:dyDescent="0.25">
      <c r="A56" s="224" t="s">
        <v>2122</v>
      </c>
      <c r="B56" s="419" t="s">
        <v>2123</v>
      </c>
      <c r="C56" s="420"/>
      <c r="D56" s="5"/>
      <c r="E56" s="5"/>
      <c r="F56" s="5"/>
      <c r="G56" s="5"/>
      <c r="H56" s="5"/>
      <c r="I56" s="5"/>
      <c r="J56" s="5"/>
      <c r="K56" s="5"/>
      <c r="L56" s="5"/>
      <c r="M56" s="5"/>
      <c r="N56" s="5"/>
      <c r="O56" s="5"/>
      <c r="P56" s="5"/>
    </row>
    <row r="57" spans="1:16" ht="54" customHeight="1" x14ac:dyDescent="0.25">
      <c r="A57" s="224" t="s">
        <v>2124</v>
      </c>
      <c r="B57" s="419" t="s">
        <v>2125</v>
      </c>
      <c r="C57" s="420"/>
      <c r="D57" s="5"/>
      <c r="E57" s="5"/>
      <c r="F57" s="5"/>
      <c r="G57" s="5"/>
      <c r="H57" s="5"/>
      <c r="I57" s="5"/>
      <c r="J57" s="5"/>
      <c r="K57" s="5"/>
      <c r="L57" s="5"/>
      <c r="M57" s="5"/>
      <c r="N57" s="5"/>
      <c r="O57" s="5"/>
      <c r="P57" s="5"/>
    </row>
    <row r="58" spans="1:16" ht="31.2" customHeight="1" x14ac:dyDescent="0.25">
      <c r="A58" s="270" t="s">
        <v>2126</v>
      </c>
      <c r="B58" s="412" t="s">
        <v>2127</v>
      </c>
      <c r="C58" s="413"/>
      <c r="D58" s="5"/>
      <c r="E58" s="5"/>
      <c r="F58" s="5"/>
      <c r="G58" s="5"/>
      <c r="H58" s="5"/>
      <c r="I58" s="5"/>
      <c r="J58" s="5"/>
      <c r="K58" s="5"/>
      <c r="L58" s="5"/>
      <c r="M58" s="5"/>
      <c r="N58" s="5"/>
      <c r="O58" s="5"/>
      <c r="P58" s="5"/>
    </row>
    <row r="59" spans="1:16" ht="46.5" customHeight="1" x14ac:dyDescent="0.25">
      <c r="A59" s="302" t="s">
        <v>2128</v>
      </c>
      <c r="B59" s="404" t="s">
        <v>2129</v>
      </c>
      <c r="C59" s="405"/>
      <c r="D59" s="298"/>
      <c r="E59" s="5"/>
      <c r="F59" s="5"/>
      <c r="G59" s="5"/>
      <c r="H59" s="5"/>
      <c r="I59" s="5"/>
      <c r="J59" s="5"/>
      <c r="K59" s="5"/>
      <c r="L59" s="5"/>
      <c r="M59" s="5"/>
      <c r="N59" s="5"/>
      <c r="O59" s="5"/>
      <c r="P59" s="5"/>
    </row>
    <row r="60" spans="1:16" ht="39" customHeight="1" x14ac:dyDescent="0.25">
      <c r="A60" s="329" t="s">
        <v>2130</v>
      </c>
      <c r="B60" s="404" t="s">
        <v>2131</v>
      </c>
      <c r="C60" s="405"/>
      <c r="D60" s="328"/>
      <c r="E60" s="327"/>
      <c r="F60" s="327"/>
      <c r="G60" s="327"/>
      <c r="H60" s="327"/>
      <c r="I60" s="327"/>
      <c r="J60" s="327"/>
      <c r="K60" s="327"/>
      <c r="L60" s="327"/>
      <c r="M60" s="327"/>
      <c r="N60" s="327"/>
      <c r="O60" s="327"/>
      <c r="P60" s="327"/>
    </row>
    <row r="61" spans="1:16" ht="39" customHeight="1" x14ac:dyDescent="0.25">
      <c r="A61" s="329" t="s">
        <v>2132</v>
      </c>
      <c r="B61" s="404" t="s">
        <v>2133</v>
      </c>
      <c r="C61" s="405"/>
      <c r="D61" s="328"/>
      <c r="E61" s="327"/>
      <c r="F61" s="327"/>
      <c r="G61" s="327"/>
      <c r="H61" s="327"/>
      <c r="I61" s="327"/>
      <c r="J61" s="327"/>
      <c r="K61" s="327"/>
      <c r="L61" s="327"/>
      <c r="M61" s="327"/>
      <c r="N61" s="327"/>
      <c r="O61" s="327"/>
      <c r="P61" s="327"/>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5" width="14.44140625" style="317" customWidth="1"/>
    <col min="26" max="16384" width="14.44140625" style="317"/>
  </cols>
  <sheetData>
    <row r="2" spans="1:23" ht="37.5" customHeight="1" x14ac:dyDescent="0.25">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22961</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74"/>
      <c r="F12" s="337" t="s">
        <v>1983</v>
      </c>
      <c r="G12" s="33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74"/>
      <c r="F13" s="371" t="s">
        <v>1987</v>
      </c>
      <c r="G13" s="372"/>
      <c r="H13" s="37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70" t="str">
        <f>'PR-RAS'!B6</f>
        <v>PRIHODI POSLOVANJA (šifre 61+62+63+64+65+66+67+68)</v>
      </c>
      <c r="C17" s="366"/>
      <c r="D17" s="366"/>
      <c r="E17" s="366"/>
      <c r="F17" s="367"/>
      <c r="G17" s="28" t="str">
        <f>'PR-RAS'!C6</f>
        <v>6</v>
      </c>
      <c r="H17" s="275">
        <f>'PR-RAS'!D6</f>
        <v>343788.08000000007</v>
      </c>
      <c r="I17" s="275">
        <f>'PR-RAS'!E6</f>
        <v>355913.47000000003</v>
      </c>
      <c r="J17" s="5"/>
      <c r="K17" s="5"/>
      <c r="L17" s="5"/>
      <c r="M17" s="5"/>
      <c r="N17" s="5"/>
      <c r="O17" s="5"/>
      <c r="P17" s="5"/>
      <c r="Q17" s="5"/>
      <c r="R17" s="5"/>
      <c r="S17" s="5"/>
      <c r="T17" s="5"/>
      <c r="U17" s="5"/>
      <c r="V17" s="5"/>
      <c r="W17" s="5"/>
    </row>
    <row r="18" spans="1:23" ht="12.75" customHeight="1" x14ac:dyDescent="0.25">
      <c r="A18" s="352"/>
      <c r="B18" s="359" t="str">
        <f>'PR-RAS'!B152</f>
        <v xml:space="preserve">RASHODI POSLOVANJA (šifre 31+32+34+35+36+37+38) </v>
      </c>
      <c r="C18" s="360"/>
      <c r="D18" s="360"/>
      <c r="E18" s="360"/>
      <c r="F18" s="361"/>
      <c r="G18" s="29" t="str">
        <f>'PR-RAS'!C152</f>
        <v>3</v>
      </c>
      <c r="H18" s="275">
        <f>'PR-RAS'!D152</f>
        <v>384514.75</v>
      </c>
      <c r="I18" s="275">
        <f>'PR-RAS'!E152</f>
        <v>351533.43</v>
      </c>
      <c r="J18" s="5"/>
      <c r="K18" s="5"/>
      <c r="L18" s="5"/>
      <c r="M18" s="5"/>
      <c r="N18" s="5"/>
      <c r="O18" s="5"/>
      <c r="P18" s="5"/>
      <c r="Q18" s="5"/>
      <c r="R18" s="5"/>
      <c r="S18" s="5"/>
      <c r="T18" s="5"/>
      <c r="U18" s="5"/>
      <c r="V18" s="5"/>
      <c r="W18" s="5"/>
    </row>
    <row r="19" spans="1:23" ht="12.75" customHeight="1" x14ac:dyDescent="0.25">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62" t="str">
        <f>'PR-RAS'!B650</f>
        <v>Manjak prihoda i primitaka za pokriće u sljedećem razdoblju (šifre Y005 + '9222-9221' - X005 - '9221-9222' )</v>
      </c>
      <c r="C20" s="363"/>
      <c r="D20" s="363"/>
      <c r="E20" s="363"/>
      <c r="F20" s="364"/>
      <c r="G20" s="30" t="str">
        <f>'PR-RAS'!C650</f>
        <v>Y006</v>
      </c>
      <c r="H20" s="275">
        <f>'PR-RAS'!D650</f>
        <v>30070.639999999912</v>
      </c>
      <c r="I20" s="275">
        <f>'PR-RAS'!E650</f>
        <v>31335.759999999966</v>
      </c>
      <c r="J20" s="5"/>
      <c r="K20" s="5"/>
      <c r="L20" s="5"/>
      <c r="M20" s="5"/>
      <c r="N20" s="5"/>
      <c r="O20" s="5"/>
      <c r="P20" s="5"/>
      <c r="Q20" s="5"/>
      <c r="R20" s="5"/>
      <c r="S20" s="5"/>
      <c r="T20" s="5"/>
      <c r="U20" s="5"/>
      <c r="V20" s="5"/>
      <c r="W20" s="5"/>
    </row>
    <row r="21" spans="1:23" ht="29.25" customHeight="1" x14ac:dyDescent="0.25">
      <c r="A21" s="200" t="s">
        <v>1988</v>
      </c>
      <c r="B21" s="354" t="s">
        <v>8</v>
      </c>
      <c r="C21" s="355"/>
      <c r="D21" s="355"/>
      <c r="E21" s="355"/>
      <c r="F21" s="35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1988</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1988</v>
      </c>
      <c r="B32" s="354" t="s">
        <v>8</v>
      </c>
      <c r="C32" s="355"/>
      <c r="D32" s="355"/>
      <c r="E32" s="355"/>
      <c r="F32" s="35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54" t="s">
        <v>8</v>
      </c>
      <c r="C37" s="355"/>
      <c r="D37" s="355"/>
      <c r="E37" s="355"/>
      <c r="F37" s="35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70" t="str">
        <f>OBVEZE!B5</f>
        <v>Stanje obveza 1. siječnja (=stanju obveza iz Izvještaja o obvezama na 31. prosinca prethodne godine)</v>
      </c>
      <c r="C38" s="366"/>
      <c r="D38" s="366"/>
      <c r="E38" s="366"/>
      <c r="F38" s="367"/>
      <c r="G38" s="126" t="str">
        <f>OBVEZE!C5</f>
        <v>V001</v>
      </c>
      <c r="H38" s="275">
        <f>OBVEZE!D5</f>
        <v>58617.13</v>
      </c>
      <c r="I38" s="275" t="s">
        <v>1994</v>
      </c>
      <c r="J38" s="5"/>
      <c r="K38" s="5"/>
      <c r="L38" s="5"/>
      <c r="M38" s="5"/>
      <c r="N38" s="5"/>
      <c r="O38" s="5"/>
      <c r="P38" s="5"/>
      <c r="Q38" s="5"/>
      <c r="R38" s="5"/>
      <c r="S38" s="5"/>
      <c r="T38" s="5"/>
      <c r="U38" s="5"/>
      <c r="V38" s="5"/>
      <c r="W38" s="5"/>
    </row>
    <row r="39" spans="1:23" ht="12.75" customHeight="1" x14ac:dyDescent="0.25">
      <c r="A39" s="352"/>
      <c r="B39" s="359" t="str">
        <f>OBVEZE!B44</f>
        <v>Stanje obveza na kraju izvještajnog razdoblja (šifre V001+V002-V004) i (šifre V007+V009)</v>
      </c>
      <c r="C39" s="360"/>
      <c r="D39" s="360"/>
      <c r="E39" s="360"/>
      <c r="F39" s="361"/>
      <c r="G39" s="127" t="str">
        <f>OBVEZE!C44</f>
        <v>V006</v>
      </c>
      <c r="H39" s="275" t="s">
        <v>1994</v>
      </c>
      <c r="I39" s="275">
        <f>OBVEZE!D44</f>
        <v>55290.309999999939</v>
      </c>
      <c r="J39" s="5"/>
      <c r="K39" s="5"/>
      <c r="L39" s="5"/>
      <c r="M39" s="5"/>
      <c r="N39" s="5"/>
      <c r="O39" s="5"/>
      <c r="P39" s="5"/>
      <c r="Q39" s="5"/>
      <c r="R39" s="5"/>
      <c r="S39" s="5"/>
      <c r="T39" s="5"/>
      <c r="U39" s="5"/>
      <c r="V39" s="5"/>
      <c r="W39" s="5"/>
    </row>
    <row r="40" spans="1:23" ht="12.75" customHeight="1" x14ac:dyDescent="0.25">
      <c r="A40" s="352"/>
      <c r="B40" s="359" t="str">
        <f>OBVEZE!B45</f>
        <v>Stanje dospjelih obveza na kraju izvještajnog razdoblja (šifre V008+D23+D24 + 'D dio 25,26' + D27)</v>
      </c>
      <c r="C40" s="360"/>
      <c r="D40" s="360"/>
      <c r="E40" s="360"/>
      <c r="F40" s="36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3"/>
      <c r="B41" s="362" t="str">
        <f>OBVEZE!B104</f>
        <v>Stanje nedospjelih obveza na kraju izvještajnog razdoblja (šifre V010 + ND23 + ND24 + 'ND dio 25,26' + ND27)</v>
      </c>
      <c r="C41" s="363"/>
      <c r="D41" s="363"/>
      <c r="E41" s="363"/>
      <c r="F41" s="364"/>
      <c r="G41" s="128" t="str">
        <f>OBVEZE!C104</f>
        <v>V009</v>
      </c>
      <c r="H41" s="276" t="s">
        <v>1994</v>
      </c>
      <c r="I41" s="276">
        <f>OBVEZE!D104</f>
        <v>55290.310000000005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7" t="s">
        <v>1995</v>
      </c>
      <c r="F44" s="357"/>
      <c r="G44" s="229"/>
      <c r="H44" s="358" t="s">
        <v>1996</v>
      </c>
      <c r="I44" s="35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04" zoomScaleNormal="100" workbookViewId="0">
      <selection activeCell="E743" sqref="E74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0" t="s">
        <v>6</v>
      </c>
      <c r="B2" s="381"/>
      <c r="C2" s="381"/>
      <c r="D2" s="381"/>
      <c r="E2" s="381"/>
      <c r="F2" s="38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2" t="s">
        <v>14</v>
      </c>
      <c r="B5" s="383"/>
      <c r="C5" s="166"/>
      <c r="D5" s="52"/>
      <c r="E5" s="52"/>
      <c r="F5" s="44"/>
    </row>
    <row r="6" spans="1:24" ht="12.75" customHeight="1" x14ac:dyDescent="0.25">
      <c r="A6" s="63">
        <v>6</v>
      </c>
      <c r="B6" s="220" t="s">
        <v>15</v>
      </c>
      <c r="C6" s="247" t="s">
        <v>16</v>
      </c>
      <c r="D6" s="60">
        <f>D7+D43+D49+D82+D106+D125+D134+D140</f>
        <v>343788.08000000007</v>
      </c>
      <c r="E6" s="60">
        <f>E7+E43+E49+E82+E106+E125+E134+E140</f>
        <v>355913.47000000003</v>
      </c>
      <c r="F6" s="45">
        <f t="shared" ref="F6:F132" si="0">IF(D6&lt;&gt;0,IF(E6/D6&gt;=100,"&gt;&gt;100",E6/D6*100),"-")</f>
        <v>103.52699546767299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315131.90000000002</v>
      </c>
      <c r="E49" s="60">
        <f>E50+E53+E58+E61+E64+E68+E71+E74+E77</f>
        <v>333590.75</v>
      </c>
      <c r="F49" s="45">
        <f t="shared" si="0"/>
        <v>105.85749966918614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314700.77</v>
      </c>
      <c r="E68" s="60">
        <f t="shared" si="11"/>
        <v>333050.99</v>
      </c>
      <c r="F68" s="45">
        <f t="shared" si="0"/>
        <v>105.83100575190838</v>
      </c>
    </row>
    <row r="69" spans="1:6" ht="12.75" customHeight="1" x14ac:dyDescent="0.25">
      <c r="A69" s="63" t="s">
        <v>141</v>
      </c>
      <c r="B69" s="64" t="s">
        <v>142</v>
      </c>
      <c r="C69" s="247" t="s">
        <v>141</v>
      </c>
      <c r="D69" s="194">
        <v>314700.77</v>
      </c>
      <c r="E69" s="194">
        <v>333050.99</v>
      </c>
      <c r="F69" s="45">
        <f t="shared" si="0"/>
        <v>105.83100575190838</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431.13</v>
      </c>
      <c r="E77" s="60">
        <f t="shared" si="14"/>
        <v>539.76</v>
      </c>
      <c r="F77" s="45">
        <f t="shared" si="0"/>
        <v>125.1965764386612</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431.13</v>
      </c>
      <c r="E80" s="194">
        <v>539.76</v>
      </c>
      <c r="F80" s="45">
        <f t="shared" si="0"/>
        <v>125.1965764386612</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0.01</v>
      </c>
      <c r="E82" s="60">
        <f t="shared" si="15"/>
        <v>0</v>
      </c>
      <c r="F82" s="45">
        <f t="shared" si="0"/>
        <v>0</v>
      </c>
    </row>
    <row r="83" spans="1:6" ht="12.75" customHeight="1" x14ac:dyDescent="0.25">
      <c r="A83" s="63">
        <v>641</v>
      </c>
      <c r="B83" s="64" t="s">
        <v>169</v>
      </c>
      <c r="C83" s="247" t="s">
        <v>170</v>
      </c>
      <c r="D83" s="60">
        <f t="shared" ref="D83:E83" si="16">SUM(D84:D90)</f>
        <v>0.01</v>
      </c>
      <c r="E83" s="60">
        <f t="shared" si="16"/>
        <v>0</v>
      </c>
      <c r="F83" s="45">
        <f t="shared" si="0"/>
        <v>0</v>
      </c>
    </row>
    <row r="84" spans="1:6" ht="12.75" customHeight="1" x14ac:dyDescent="0.25">
      <c r="A84" s="63">
        <v>6412</v>
      </c>
      <c r="B84" s="64" t="s">
        <v>171</v>
      </c>
      <c r="C84" s="247" t="s">
        <v>172</v>
      </c>
      <c r="D84" s="194">
        <v>0</v>
      </c>
      <c r="E84" s="335"/>
      <c r="F84" s="45" t="str">
        <f t="shared" si="0"/>
        <v>-</v>
      </c>
    </row>
    <row r="85" spans="1:6" ht="12.75" customHeight="1" x14ac:dyDescent="0.25">
      <c r="A85" s="63">
        <v>6413</v>
      </c>
      <c r="B85" s="64" t="s">
        <v>173</v>
      </c>
      <c r="C85" s="247" t="s">
        <v>174</v>
      </c>
      <c r="D85" s="194">
        <v>0.01</v>
      </c>
      <c r="E85" s="194"/>
      <c r="F85" s="45">
        <f t="shared" si="0"/>
        <v>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s="67" customFormat="1" ht="22.8" x14ac:dyDescent="0.25">
      <c r="A106" s="70">
        <v>65</v>
      </c>
      <c r="B106" s="65" t="s">
        <v>215</v>
      </c>
      <c r="C106" s="278" t="s">
        <v>216</v>
      </c>
      <c r="D106" s="336">
        <f>D107+D112+D120+D124</f>
        <v>3478.53</v>
      </c>
      <c r="E106" s="336">
        <f>E107+E112+E120+E124</f>
        <v>2988.95</v>
      </c>
      <c r="F106" s="71">
        <f t="shared" si="0"/>
        <v>85.925664001747862</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3478.53</v>
      </c>
      <c r="E112" s="60">
        <f t="shared" si="20"/>
        <v>2988.95</v>
      </c>
      <c r="F112" s="45">
        <f t="shared" si="0"/>
        <v>85.925664001747862</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3478.53</v>
      </c>
      <c r="E117" s="194">
        <v>2988.95</v>
      </c>
      <c r="F117" s="45">
        <f t="shared" si="0"/>
        <v>85.925664001747862</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498.71</v>
      </c>
      <c r="E125" s="60">
        <f t="shared" si="22"/>
        <v>368.13</v>
      </c>
      <c r="F125" s="45">
        <f t="shared" si="0"/>
        <v>73.816446431794034</v>
      </c>
    </row>
    <row r="126" spans="1:6" ht="12.75" customHeight="1" x14ac:dyDescent="0.25">
      <c r="A126" s="63">
        <v>661</v>
      </c>
      <c r="B126" s="65" t="s">
        <v>255</v>
      </c>
      <c r="C126" s="247" t="s">
        <v>256</v>
      </c>
      <c r="D126" s="60">
        <f t="shared" ref="D126:E126" si="23">SUM(D127:D128)</f>
        <v>498.71</v>
      </c>
      <c r="E126" s="60">
        <f t="shared" si="23"/>
        <v>368.13</v>
      </c>
      <c r="F126" s="45">
        <f t="shared" si="0"/>
        <v>73.816446431794034</v>
      </c>
    </row>
    <row r="127" spans="1:6" ht="12.75" customHeight="1" x14ac:dyDescent="0.25">
      <c r="A127" s="63">
        <v>6614</v>
      </c>
      <c r="B127" s="65" t="s">
        <v>257</v>
      </c>
      <c r="C127" s="247" t="s">
        <v>258</v>
      </c>
      <c r="D127" s="194">
        <v>498.71</v>
      </c>
      <c r="E127" s="194">
        <v>368.13</v>
      </c>
      <c r="F127" s="45">
        <f t="shared" si="0"/>
        <v>73.816446431794034</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24678.93</v>
      </c>
      <c r="E134" s="60">
        <f t="shared" si="25"/>
        <v>18965.64</v>
      </c>
      <c r="F134" s="45">
        <f t="shared" ref="F134:F229" si="26">IF(D134&lt;&gt;0,IF(E134/D134&gt;=100,"&gt;&gt;100",E134/D134*100),"-")</f>
        <v>76.849523054686728</v>
      </c>
    </row>
    <row r="135" spans="1:6" ht="22.8" x14ac:dyDescent="0.25">
      <c r="A135" s="63">
        <v>671</v>
      </c>
      <c r="B135" s="182" t="s">
        <v>273</v>
      </c>
      <c r="C135" s="247" t="s">
        <v>274</v>
      </c>
      <c r="D135" s="60">
        <f t="shared" ref="D135:E135" si="27">SUM(D136:D138)</f>
        <v>24678.93</v>
      </c>
      <c r="E135" s="60">
        <f t="shared" si="27"/>
        <v>18965.64</v>
      </c>
      <c r="F135" s="45">
        <f t="shared" si="26"/>
        <v>76.849523054686728</v>
      </c>
    </row>
    <row r="136" spans="1:6" ht="12.75" customHeight="1" x14ac:dyDescent="0.25">
      <c r="A136" s="63">
        <v>6711</v>
      </c>
      <c r="B136" s="65" t="s">
        <v>275</v>
      </c>
      <c r="C136" s="247" t="s">
        <v>276</v>
      </c>
      <c r="D136" s="194">
        <v>18553.82</v>
      </c>
      <c r="E136" s="194">
        <v>18965.64</v>
      </c>
      <c r="F136" s="45">
        <f t="shared" si="26"/>
        <v>102.2195968269607</v>
      </c>
    </row>
    <row r="137" spans="1:6" ht="22.8" x14ac:dyDescent="0.25">
      <c r="A137" s="63">
        <v>6712</v>
      </c>
      <c r="B137" s="182" t="s">
        <v>277</v>
      </c>
      <c r="C137" s="247" t="s">
        <v>278</v>
      </c>
      <c r="D137" s="194">
        <v>6125.11</v>
      </c>
      <c r="E137" s="194"/>
      <c r="F137" s="45">
        <f t="shared" si="26"/>
        <v>0</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384514.75</v>
      </c>
      <c r="E152" s="60">
        <f>E153+E164+E202+E221+E230+E262+E273</f>
        <v>351533.43</v>
      </c>
      <c r="F152" s="45">
        <f t="shared" si="26"/>
        <v>91.422612526567576</v>
      </c>
    </row>
    <row r="153" spans="1:6" ht="12.75" customHeight="1" x14ac:dyDescent="0.25">
      <c r="A153" s="63">
        <v>31</v>
      </c>
      <c r="B153" s="64" t="s">
        <v>308</v>
      </c>
      <c r="C153" s="247" t="s">
        <v>3</v>
      </c>
      <c r="D153" s="60">
        <f t="shared" ref="D153:E153" si="30">D154+D159+D160</f>
        <v>342196.41000000003</v>
      </c>
      <c r="E153" s="60">
        <f t="shared" si="30"/>
        <v>311184.59999999998</v>
      </c>
      <c r="F153" s="45">
        <f t="shared" si="26"/>
        <v>90.937423919789211</v>
      </c>
    </row>
    <row r="154" spans="1:6" ht="12.75" customHeight="1" x14ac:dyDescent="0.25">
      <c r="A154" s="63">
        <v>311</v>
      </c>
      <c r="B154" s="64" t="s">
        <v>309</v>
      </c>
      <c r="C154" s="247" t="s">
        <v>310</v>
      </c>
      <c r="D154" s="60">
        <f t="shared" ref="D154:E154" si="31">SUM(D155:D158)</f>
        <v>286953.22000000003</v>
      </c>
      <c r="E154" s="60">
        <f t="shared" si="31"/>
        <v>257858.27000000002</v>
      </c>
      <c r="F154" s="45">
        <f t="shared" si="26"/>
        <v>89.860734094567746</v>
      </c>
    </row>
    <row r="155" spans="1:6" ht="12.75" customHeight="1" x14ac:dyDescent="0.25">
      <c r="A155" s="63">
        <v>3111</v>
      </c>
      <c r="B155" s="64" t="s">
        <v>311</v>
      </c>
      <c r="C155" s="247" t="s">
        <v>312</v>
      </c>
      <c r="D155" s="194">
        <v>285091.20000000001</v>
      </c>
      <c r="E155" s="194">
        <v>256245.04</v>
      </c>
      <c r="F155" s="45">
        <f t="shared" si="26"/>
        <v>89.881778181858991</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1862.02</v>
      </c>
      <c r="E157" s="194">
        <v>1613.23</v>
      </c>
      <c r="F157" s="45">
        <f t="shared" si="26"/>
        <v>86.638704202962373</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9041.44</v>
      </c>
      <c r="E159" s="194">
        <v>11603.55</v>
      </c>
      <c r="F159" s="45">
        <f t="shared" si="26"/>
        <v>128.33741085490806</v>
      </c>
    </row>
    <row r="160" spans="1:6" ht="12.75" customHeight="1" x14ac:dyDescent="0.25">
      <c r="A160" s="63">
        <v>313</v>
      </c>
      <c r="B160" s="65" t="s">
        <v>321</v>
      </c>
      <c r="C160" s="247" t="s">
        <v>322</v>
      </c>
      <c r="D160" s="60">
        <f t="shared" ref="D160:E160" si="32">SUM(D161:D163)</f>
        <v>46201.75</v>
      </c>
      <c r="E160" s="60">
        <f t="shared" si="32"/>
        <v>41722.78</v>
      </c>
      <c r="F160" s="45">
        <f t="shared" si="26"/>
        <v>90.305626951360068</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46201.75</v>
      </c>
      <c r="E162" s="194">
        <v>41722.78</v>
      </c>
      <c r="F162" s="45">
        <f t="shared" si="26"/>
        <v>90.305626951360068</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42151.839999999997</v>
      </c>
      <c r="E164" s="60">
        <f>E165+E170+E178+E188+E189+E194</f>
        <v>40182.33</v>
      </c>
      <c r="F164" s="45">
        <f t="shared" si="26"/>
        <v>95.327582378373052</v>
      </c>
    </row>
    <row r="165" spans="1:6" ht="12.75" customHeight="1" x14ac:dyDescent="0.25">
      <c r="A165" s="63">
        <v>321</v>
      </c>
      <c r="B165" s="64" t="s">
        <v>331</v>
      </c>
      <c r="C165" s="247" t="s">
        <v>332</v>
      </c>
      <c r="D165" s="60">
        <f t="shared" ref="D165:E165" si="33">SUM(D166:D169)</f>
        <v>11099.28</v>
      </c>
      <c r="E165" s="60">
        <f t="shared" si="33"/>
        <v>10604.439999999999</v>
      </c>
      <c r="F165" s="45">
        <f t="shared" si="26"/>
        <v>95.54169279448756</v>
      </c>
    </row>
    <row r="166" spans="1:6" ht="12.75" customHeight="1" x14ac:dyDescent="0.25">
      <c r="A166" s="63">
        <v>3211</v>
      </c>
      <c r="B166" s="64" t="s">
        <v>333</v>
      </c>
      <c r="C166" s="247" t="s">
        <v>334</v>
      </c>
      <c r="D166" s="194">
        <v>1102.24</v>
      </c>
      <c r="E166" s="194">
        <v>871.47</v>
      </c>
      <c r="F166" s="45">
        <f t="shared" si="26"/>
        <v>79.063543329946299</v>
      </c>
    </row>
    <row r="167" spans="1:6" ht="12.75" customHeight="1" x14ac:dyDescent="0.25">
      <c r="A167" s="63">
        <v>3212</v>
      </c>
      <c r="B167" s="64" t="s">
        <v>335</v>
      </c>
      <c r="C167" s="247" t="s">
        <v>336</v>
      </c>
      <c r="D167" s="194">
        <v>9997.0400000000009</v>
      </c>
      <c r="E167" s="194">
        <v>9732.9699999999993</v>
      </c>
      <c r="F167" s="45">
        <f t="shared" si="26"/>
        <v>97.358518121363915</v>
      </c>
    </row>
    <row r="168" spans="1:6" ht="12.75" customHeight="1" x14ac:dyDescent="0.25">
      <c r="A168" s="63">
        <v>3213</v>
      </c>
      <c r="B168" s="64" t="s">
        <v>337</v>
      </c>
      <c r="C168" s="247" t="s">
        <v>338</v>
      </c>
      <c r="D168" s="194">
        <v>0</v>
      </c>
      <c r="E168" s="194"/>
      <c r="F168" s="45" t="str">
        <f t="shared" si="26"/>
        <v>-</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22839.769999999997</v>
      </c>
      <c r="E170" s="60">
        <f t="shared" si="34"/>
        <v>20271.59</v>
      </c>
      <c r="F170" s="45">
        <f t="shared" si="26"/>
        <v>88.755666103467775</v>
      </c>
    </row>
    <row r="171" spans="1:6" ht="12.75" customHeight="1" x14ac:dyDescent="0.25">
      <c r="A171" s="63">
        <v>3221</v>
      </c>
      <c r="B171" s="64" t="s">
        <v>343</v>
      </c>
      <c r="C171" s="247" t="s">
        <v>344</v>
      </c>
      <c r="D171" s="194">
        <v>1543.58</v>
      </c>
      <c r="E171" s="194">
        <v>1823</v>
      </c>
      <c r="F171" s="45">
        <f t="shared" si="26"/>
        <v>118.10207439847626</v>
      </c>
    </row>
    <row r="172" spans="1:6" ht="12.75" customHeight="1" x14ac:dyDescent="0.25">
      <c r="A172" s="63">
        <v>3222</v>
      </c>
      <c r="B172" s="64" t="s">
        <v>345</v>
      </c>
      <c r="C172" s="247" t="s">
        <v>346</v>
      </c>
      <c r="D172" s="194">
        <v>11996.12</v>
      </c>
      <c r="E172" s="194">
        <v>11204.43</v>
      </c>
      <c r="F172" s="45">
        <f t="shared" si="26"/>
        <v>93.400449478664754</v>
      </c>
    </row>
    <row r="173" spans="1:6" ht="12.75" customHeight="1" x14ac:dyDescent="0.25">
      <c r="A173" s="63">
        <v>3223</v>
      </c>
      <c r="B173" s="65" t="s">
        <v>347</v>
      </c>
      <c r="C173" s="247" t="s">
        <v>348</v>
      </c>
      <c r="D173" s="194">
        <v>5915.83</v>
      </c>
      <c r="E173" s="194">
        <v>5479.64</v>
      </c>
      <c r="F173" s="45">
        <f t="shared" si="26"/>
        <v>92.626732005483603</v>
      </c>
    </row>
    <row r="174" spans="1:6" ht="12.75" customHeight="1" x14ac:dyDescent="0.25">
      <c r="A174" s="63">
        <v>3224</v>
      </c>
      <c r="B174" s="65" t="s">
        <v>349</v>
      </c>
      <c r="C174" s="247" t="s">
        <v>350</v>
      </c>
      <c r="D174" s="194">
        <v>438.26</v>
      </c>
      <c r="E174" s="194">
        <v>206.86</v>
      </c>
      <c r="F174" s="45">
        <f t="shared" si="26"/>
        <v>47.200292064071562</v>
      </c>
    </row>
    <row r="175" spans="1:6" ht="12.75" customHeight="1" x14ac:dyDescent="0.25">
      <c r="A175" s="63">
        <v>3225</v>
      </c>
      <c r="B175" s="65" t="s">
        <v>351</v>
      </c>
      <c r="C175" s="247" t="s">
        <v>352</v>
      </c>
      <c r="D175" s="194">
        <v>2945.98</v>
      </c>
      <c r="E175" s="194">
        <v>1557.66</v>
      </c>
      <c r="F175" s="45">
        <f t="shared" si="26"/>
        <v>52.874086042675103</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c r="F177" s="45" t="str">
        <f t="shared" si="26"/>
        <v>-</v>
      </c>
    </row>
    <row r="178" spans="1:6" ht="12.75" customHeight="1" x14ac:dyDescent="0.25">
      <c r="A178" s="63">
        <v>323</v>
      </c>
      <c r="B178" s="65" t="s">
        <v>357</v>
      </c>
      <c r="C178" s="247" t="s">
        <v>358</v>
      </c>
      <c r="D178" s="60">
        <f t="shared" ref="D178:E178" si="35">SUM(D179:D187)</f>
        <v>7021.88</v>
      </c>
      <c r="E178" s="60">
        <f t="shared" si="35"/>
        <v>7928.1600000000008</v>
      </c>
      <c r="F178" s="45">
        <f t="shared" si="26"/>
        <v>112.90651506434175</v>
      </c>
    </row>
    <row r="179" spans="1:6" ht="12.75" customHeight="1" x14ac:dyDescent="0.25">
      <c r="A179" s="63">
        <v>3231</v>
      </c>
      <c r="B179" s="65" t="s">
        <v>359</v>
      </c>
      <c r="C179" s="247" t="s">
        <v>360</v>
      </c>
      <c r="D179" s="194">
        <v>362.22</v>
      </c>
      <c r="E179" s="194">
        <v>470.95</v>
      </c>
      <c r="F179" s="45">
        <f t="shared" si="26"/>
        <v>130.0176688200541</v>
      </c>
    </row>
    <row r="180" spans="1:6" ht="12.75" customHeight="1" x14ac:dyDescent="0.25">
      <c r="A180" s="63">
        <v>3232</v>
      </c>
      <c r="B180" s="65" t="s">
        <v>361</v>
      </c>
      <c r="C180" s="247" t="s">
        <v>362</v>
      </c>
      <c r="D180" s="194">
        <v>312.5</v>
      </c>
      <c r="E180" s="194">
        <v>922.1</v>
      </c>
      <c r="F180" s="45">
        <f t="shared" si="26"/>
        <v>295.072</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641.46</v>
      </c>
      <c r="E182" s="194">
        <v>523.41</v>
      </c>
      <c r="F182" s="45">
        <f t="shared" si="26"/>
        <v>81.596670096342706</v>
      </c>
    </row>
    <row r="183" spans="1:6" ht="12.75" customHeight="1" x14ac:dyDescent="0.25">
      <c r="A183" s="63">
        <v>3235</v>
      </c>
      <c r="B183" s="64" t="s">
        <v>367</v>
      </c>
      <c r="C183" s="247" t="s">
        <v>368</v>
      </c>
      <c r="D183" s="194">
        <v>1692.66</v>
      </c>
      <c r="E183" s="194">
        <v>1821.58</v>
      </c>
      <c r="F183" s="45">
        <f t="shared" si="26"/>
        <v>107.61641440100196</v>
      </c>
    </row>
    <row r="184" spans="1:6" ht="12.75" customHeight="1" x14ac:dyDescent="0.25">
      <c r="A184" s="63">
        <v>3236</v>
      </c>
      <c r="B184" s="64" t="s">
        <v>369</v>
      </c>
      <c r="C184" s="247" t="s">
        <v>370</v>
      </c>
      <c r="D184" s="194">
        <v>775</v>
      </c>
      <c r="E184" s="194">
        <v>1273.4000000000001</v>
      </c>
      <c r="F184" s="45">
        <f t="shared" si="26"/>
        <v>164.30967741935484</v>
      </c>
    </row>
    <row r="185" spans="1:6" ht="12.75" customHeight="1" x14ac:dyDescent="0.25">
      <c r="A185" s="63">
        <v>3237</v>
      </c>
      <c r="B185" s="64" t="s">
        <v>371</v>
      </c>
      <c r="C185" s="247" t="s">
        <v>372</v>
      </c>
      <c r="D185" s="194">
        <v>0</v>
      </c>
      <c r="E185" s="194">
        <v>628.94000000000005</v>
      </c>
      <c r="F185" s="45" t="str">
        <f t="shared" si="26"/>
        <v>-</v>
      </c>
    </row>
    <row r="186" spans="1:6" ht="12.75" customHeight="1" x14ac:dyDescent="0.25">
      <c r="A186" s="63">
        <v>3238</v>
      </c>
      <c r="B186" s="64" t="s">
        <v>373</v>
      </c>
      <c r="C186" s="247" t="s">
        <v>374</v>
      </c>
      <c r="D186" s="194">
        <v>1291.04</v>
      </c>
      <c r="E186" s="194">
        <v>1452.13</v>
      </c>
      <c r="F186" s="45">
        <f t="shared" si="26"/>
        <v>112.47753748915603</v>
      </c>
    </row>
    <row r="187" spans="1:6" ht="12.75" customHeight="1" x14ac:dyDescent="0.25">
      <c r="A187" s="63">
        <v>3239</v>
      </c>
      <c r="B187" s="64" t="s">
        <v>375</v>
      </c>
      <c r="C187" s="247" t="s">
        <v>376</v>
      </c>
      <c r="D187" s="194">
        <v>1947</v>
      </c>
      <c r="E187" s="194">
        <v>835.65</v>
      </c>
      <c r="F187" s="45">
        <f t="shared" si="26"/>
        <v>42.919876733436055</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1190.9100000000001</v>
      </c>
      <c r="E194" s="60">
        <f t="shared" si="36"/>
        <v>1378.1399999999999</v>
      </c>
      <c r="F194" s="45">
        <f t="shared" si="26"/>
        <v>115.72159105222055</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142.1</v>
      </c>
      <c r="E196" s="194">
        <v>104.27</v>
      </c>
      <c r="F196" s="45">
        <f t="shared" si="26"/>
        <v>73.377902885292045</v>
      </c>
    </row>
    <row r="197" spans="1:6" ht="12.75" customHeight="1" x14ac:dyDescent="0.25">
      <c r="A197" s="63">
        <v>3293</v>
      </c>
      <c r="B197" s="64" t="s">
        <v>395</v>
      </c>
      <c r="C197" s="247" t="s">
        <v>396</v>
      </c>
      <c r="D197" s="194">
        <v>29.71</v>
      </c>
      <c r="E197" s="194"/>
      <c r="F197" s="45">
        <f t="shared" si="26"/>
        <v>0</v>
      </c>
    </row>
    <row r="198" spans="1:6" ht="12.75" customHeight="1" x14ac:dyDescent="0.25">
      <c r="A198" s="63">
        <v>3294</v>
      </c>
      <c r="B198" s="64" t="s">
        <v>397</v>
      </c>
      <c r="C198" s="247" t="s">
        <v>398</v>
      </c>
      <c r="D198" s="194">
        <v>55</v>
      </c>
      <c r="E198" s="194">
        <v>140</v>
      </c>
      <c r="F198" s="45">
        <f t="shared" si="26"/>
        <v>254.54545454545453</v>
      </c>
    </row>
    <row r="199" spans="1:6" ht="12.75" customHeight="1" x14ac:dyDescent="0.25">
      <c r="A199" s="63">
        <v>3295</v>
      </c>
      <c r="B199" s="64" t="s">
        <v>399</v>
      </c>
      <c r="C199" s="247" t="s">
        <v>400</v>
      </c>
      <c r="D199" s="194">
        <v>0</v>
      </c>
      <c r="E199" s="194"/>
      <c r="F199" s="45" t="str">
        <f t="shared" si="26"/>
        <v>-</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964.1</v>
      </c>
      <c r="E201" s="194">
        <v>1133.8699999999999</v>
      </c>
      <c r="F201" s="45">
        <f t="shared" si="26"/>
        <v>117.60916917332224</v>
      </c>
    </row>
    <row r="202" spans="1:6" ht="12.75" customHeight="1" x14ac:dyDescent="0.25">
      <c r="A202" s="63">
        <v>34</v>
      </c>
      <c r="B202" s="183" t="s">
        <v>405</v>
      </c>
      <c r="C202" s="247" t="s">
        <v>406</v>
      </c>
      <c r="D202" s="60">
        <f t="shared" ref="D202:E202" si="37">D203+D208+D216</f>
        <v>0</v>
      </c>
      <c r="E202" s="60">
        <f t="shared" si="37"/>
        <v>0</v>
      </c>
      <c r="F202" s="45" t="str">
        <f t="shared" si="26"/>
        <v>-</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166.5</v>
      </c>
      <c r="E273" s="60">
        <f t="shared" si="60"/>
        <v>166.5</v>
      </c>
      <c r="F273" s="45">
        <f t="shared" ref="F273:F277" si="61">IF(D273&lt;&gt;0,IF(E273/D273&gt;=100,"&gt;&gt;100",E273/D273*100),"-")</f>
        <v>100</v>
      </c>
    </row>
    <row r="274" spans="1:6" ht="12.75" customHeight="1" x14ac:dyDescent="0.25">
      <c r="A274" s="63">
        <v>381</v>
      </c>
      <c r="B274" s="64" t="s">
        <v>540</v>
      </c>
      <c r="C274" s="247" t="s">
        <v>541</v>
      </c>
      <c r="D274" s="60">
        <f t="shared" ref="D274:E274" si="62">SUM(D275:D277)</f>
        <v>166.5</v>
      </c>
      <c r="E274" s="60">
        <f t="shared" si="62"/>
        <v>166.5</v>
      </c>
      <c r="F274" s="45">
        <f t="shared" si="61"/>
        <v>100</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166.5</v>
      </c>
      <c r="E276" s="194">
        <v>166.5</v>
      </c>
      <c r="F276" s="45">
        <f t="shared" si="61"/>
        <v>100</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384514.75</v>
      </c>
      <c r="E299" s="60">
        <f>E152-E297+E298</f>
        <v>351533.43</v>
      </c>
      <c r="F299" s="45">
        <f t="shared" si="68"/>
        <v>91.422612526567576</v>
      </c>
    </row>
    <row r="300" spans="1:6" ht="12.75" customHeight="1" x14ac:dyDescent="0.25">
      <c r="A300" s="63" t="s">
        <v>581</v>
      </c>
      <c r="B300" s="64" t="s">
        <v>592</v>
      </c>
      <c r="C300" s="247" t="s">
        <v>593</v>
      </c>
      <c r="D300" s="60">
        <f>IF(D6&gt;=D299,D6-D299,0)</f>
        <v>0</v>
      </c>
      <c r="E300" s="60">
        <f>IF(E6&gt;=E299,E6-E299,0)</f>
        <v>4380.0400000000373</v>
      </c>
      <c r="F300" s="45" t="str">
        <f t="shared" si="68"/>
        <v>-</v>
      </c>
    </row>
    <row r="301" spans="1:6" ht="12.75" customHeight="1" x14ac:dyDescent="0.25">
      <c r="A301" s="63" t="s">
        <v>581</v>
      </c>
      <c r="B301" s="64" t="s">
        <v>594</v>
      </c>
      <c r="C301" s="247" t="s">
        <v>595</v>
      </c>
      <c r="D301" s="60">
        <f>IF(D299&gt;=D6,D299-D6,0)</f>
        <v>40726.669999999925</v>
      </c>
      <c r="E301" s="60">
        <f>IF(E299&gt;=E6,E299-E6,0)</f>
        <v>0</v>
      </c>
      <c r="F301" s="45">
        <f t="shared" si="68"/>
        <v>0</v>
      </c>
    </row>
    <row r="302" spans="1:6" ht="12.75" customHeight="1" x14ac:dyDescent="0.25">
      <c r="A302" s="63">
        <v>92211</v>
      </c>
      <c r="B302" s="64" t="s">
        <v>596</v>
      </c>
      <c r="C302" s="247" t="s">
        <v>597</v>
      </c>
      <c r="D302" s="194">
        <v>16769.080000000002</v>
      </c>
      <c r="E302" s="194">
        <v>0</v>
      </c>
      <c r="F302" s="45">
        <f t="shared" si="68"/>
        <v>0</v>
      </c>
    </row>
    <row r="303" spans="1:6" ht="12.75" customHeight="1" x14ac:dyDescent="0.25">
      <c r="A303" s="63">
        <v>92221</v>
      </c>
      <c r="B303" s="64" t="s">
        <v>598</v>
      </c>
      <c r="C303" s="247" t="s">
        <v>599</v>
      </c>
      <c r="D303" s="194">
        <v>0</v>
      </c>
      <c r="E303" s="194">
        <v>32976.67</v>
      </c>
      <c r="F303" s="45" t="str">
        <f t="shared" si="68"/>
        <v>-</v>
      </c>
    </row>
    <row r="304" spans="1:6" ht="12.75" customHeight="1" x14ac:dyDescent="0.25">
      <c r="A304" s="63">
        <v>96</v>
      </c>
      <c r="B304" s="220" t="s">
        <v>600</v>
      </c>
      <c r="C304" s="247" t="s">
        <v>601</v>
      </c>
      <c r="D304" s="194">
        <v>48374.97</v>
      </c>
      <c r="E304" s="194">
        <v>50785.27</v>
      </c>
      <c r="F304" s="45">
        <f t="shared" si="68"/>
        <v>104.98253538968602</v>
      </c>
    </row>
    <row r="305" spans="1:6" ht="12" x14ac:dyDescent="0.25">
      <c r="A305" s="63">
        <v>9661</v>
      </c>
      <c r="B305" s="220" t="s">
        <v>602</v>
      </c>
      <c r="C305" s="247" t="s">
        <v>603</v>
      </c>
      <c r="D305" s="194">
        <v>0</v>
      </c>
      <c r="E305" s="194">
        <v>22.56</v>
      </c>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82" t="s">
        <v>606</v>
      </c>
      <c r="B307" s="38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6113.0499999999993</v>
      </c>
      <c r="E360" s="60">
        <f t="shared" si="86"/>
        <v>2739.13</v>
      </c>
      <c r="F360" s="45">
        <f t="shared" si="72"/>
        <v>44.807910944618492</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1245.44</v>
      </c>
      <c r="E373" s="60">
        <f t="shared" si="90"/>
        <v>2739.13</v>
      </c>
      <c r="F373" s="45">
        <f t="shared" si="72"/>
        <v>219.93271454265161</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1245.44</v>
      </c>
      <c r="E379" s="60">
        <f t="shared" si="92"/>
        <v>2452.5300000000002</v>
      </c>
      <c r="F379" s="45">
        <f t="shared" si="72"/>
        <v>196.9207669578623</v>
      </c>
    </row>
    <row r="380" spans="1:6" ht="12.75" customHeight="1" x14ac:dyDescent="0.25">
      <c r="A380" s="63">
        <v>4221</v>
      </c>
      <c r="B380" s="64" t="s">
        <v>647</v>
      </c>
      <c r="C380" s="247" t="s">
        <v>739</v>
      </c>
      <c r="D380" s="194">
        <v>45.44</v>
      </c>
      <c r="E380" s="194">
        <v>2452.5300000000002</v>
      </c>
      <c r="F380" s="45">
        <f t="shared" si="72"/>
        <v>5397.2931338028175</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1200</v>
      </c>
      <c r="E386" s="194"/>
      <c r="F386" s="45">
        <f t="shared" si="72"/>
        <v>0</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286.60000000000002</v>
      </c>
      <c r="F393" s="45" t="str">
        <f t="shared" si="72"/>
        <v>-</v>
      </c>
    </row>
    <row r="394" spans="1:6" ht="12.75" customHeight="1" x14ac:dyDescent="0.25">
      <c r="A394" s="63">
        <v>4241</v>
      </c>
      <c r="B394" s="64" t="s">
        <v>756</v>
      </c>
      <c r="C394" s="247" t="s">
        <v>757</v>
      </c>
      <c r="D394" s="194">
        <v>0</v>
      </c>
      <c r="E394" s="194">
        <v>286.60000000000002</v>
      </c>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4867.6099999999997</v>
      </c>
      <c r="E412" s="60">
        <f t="shared" si="100"/>
        <v>0</v>
      </c>
      <c r="F412" s="45">
        <f t="shared" si="72"/>
        <v>0</v>
      </c>
    </row>
    <row r="413" spans="1:6" ht="12.75" customHeight="1" x14ac:dyDescent="0.25">
      <c r="A413" s="63">
        <v>451</v>
      </c>
      <c r="B413" s="64" t="s">
        <v>784</v>
      </c>
      <c r="C413" s="247" t="s">
        <v>785</v>
      </c>
      <c r="D413" s="194">
        <v>4867.6099999999997</v>
      </c>
      <c r="E413" s="194"/>
      <c r="F413" s="45">
        <f t="shared" si="72"/>
        <v>0</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6113.0499999999993</v>
      </c>
      <c r="E418" s="60">
        <f t="shared" si="102"/>
        <v>2739.13</v>
      </c>
      <c r="F418" s="45">
        <f t="shared" si="72"/>
        <v>44.807910944618492</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343788.08000000007</v>
      </c>
      <c r="E422" s="60">
        <f>E6+E308</f>
        <v>355913.47000000003</v>
      </c>
      <c r="F422" s="45">
        <f t="shared" si="72"/>
        <v>103.52699546767299</v>
      </c>
    </row>
    <row r="423" spans="1:6" ht="12.75" customHeight="1" x14ac:dyDescent="0.25">
      <c r="A423" s="63" t="s">
        <v>581</v>
      </c>
      <c r="B423" s="64" t="s">
        <v>804</v>
      </c>
      <c r="C423" s="247" t="s">
        <v>805</v>
      </c>
      <c r="D423" s="60">
        <f t="shared" ref="D423:E423" si="103">D299+D360</f>
        <v>390627.8</v>
      </c>
      <c r="E423" s="60">
        <f t="shared" si="103"/>
        <v>354272.56</v>
      </c>
      <c r="F423" s="45">
        <f t="shared" si="72"/>
        <v>90.693125271678056</v>
      </c>
    </row>
    <row r="424" spans="1:6" ht="12.75" customHeight="1" x14ac:dyDescent="0.25">
      <c r="A424" s="63" t="s">
        <v>581</v>
      </c>
      <c r="B424" s="64" t="s">
        <v>806</v>
      </c>
      <c r="C424" s="247" t="s">
        <v>807</v>
      </c>
      <c r="D424" s="60">
        <f t="shared" ref="D424:E424" si="104">IF(D422&gt;=D423,D422-D423,0)</f>
        <v>0</v>
      </c>
      <c r="E424" s="60">
        <f t="shared" si="104"/>
        <v>1640.9100000000326</v>
      </c>
      <c r="F424" s="45" t="str">
        <f t="shared" si="72"/>
        <v>-</v>
      </c>
    </row>
    <row r="425" spans="1:6" ht="12.75" customHeight="1" x14ac:dyDescent="0.25">
      <c r="A425" s="63" t="s">
        <v>581</v>
      </c>
      <c r="B425" s="64" t="s">
        <v>808</v>
      </c>
      <c r="C425" s="247" t="s">
        <v>809</v>
      </c>
      <c r="D425" s="60">
        <f t="shared" ref="D425:E425" si="105">IF(D423&gt;=D422,D423-D422,0)</f>
        <v>46839.719999999914</v>
      </c>
      <c r="E425" s="60">
        <f t="shared" si="105"/>
        <v>0</v>
      </c>
      <c r="F425" s="45">
        <f t="shared" si="72"/>
        <v>0</v>
      </c>
    </row>
    <row r="426" spans="1:6" ht="12.75" customHeight="1" x14ac:dyDescent="0.25">
      <c r="A426" s="251" t="s">
        <v>810</v>
      </c>
      <c r="B426" s="183" t="s">
        <v>811</v>
      </c>
      <c r="C426" s="252" t="s">
        <v>812</v>
      </c>
      <c r="D426" s="60">
        <f t="shared" ref="D426:E426" si="106">IF(D302-D303+D419-D420&gt;=0,D302-D303+D419-D420,0)</f>
        <v>16769.080000000002</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32976.67</v>
      </c>
      <c r="F427" s="45" t="str">
        <f t="shared" si="72"/>
        <v>-</v>
      </c>
    </row>
    <row r="428" spans="1:6" ht="22.8" x14ac:dyDescent="0.25">
      <c r="A428" s="249" t="s">
        <v>815</v>
      </c>
      <c r="B428" s="243" t="s">
        <v>816</v>
      </c>
      <c r="C428" s="250" t="s">
        <v>817</v>
      </c>
      <c r="D428" s="81">
        <f t="shared" ref="D428:E428" si="108">D304+D421</f>
        <v>48374.97</v>
      </c>
      <c r="E428" s="81">
        <f t="shared" si="108"/>
        <v>50785.27</v>
      </c>
      <c r="F428" s="61">
        <f t="shared" si="72"/>
        <v>104.98253538968602</v>
      </c>
    </row>
    <row r="429" spans="1:6" s="55" customFormat="1" ht="20.100000000000001" customHeight="1" x14ac:dyDescent="0.25">
      <c r="A429" s="382" t="s">
        <v>818</v>
      </c>
      <c r="B429" s="38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343788.08000000007</v>
      </c>
      <c r="E643" s="60">
        <f>E422+E430</f>
        <v>355913.47000000003</v>
      </c>
      <c r="F643" s="45">
        <f t="shared" si="109"/>
        <v>103.52699546767299</v>
      </c>
    </row>
    <row r="644" spans="1:6" ht="12.75" customHeight="1" x14ac:dyDescent="0.25">
      <c r="A644" s="63" t="s">
        <v>581</v>
      </c>
      <c r="B644" s="64" t="s">
        <v>1237</v>
      </c>
      <c r="C644" s="247" t="s">
        <v>1238</v>
      </c>
      <c r="D644" s="60">
        <f>D423+D535</f>
        <v>390627.8</v>
      </c>
      <c r="E644" s="60">
        <f>E423+E535</f>
        <v>354272.56</v>
      </c>
      <c r="F644" s="45">
        <f t="shared" si="109"/>
        <v>90.693125271678056</v>
      </c>
    </row>
    <row r="645" spans="1:6" ht="12.75" customHeight="1" x14ac:dyDescent="0.25">
      <c r="A645" s="63" t="s">
        <v>581</v>
      </c>
      <c r="B645" s="64" t="s">
        <v>1239</v>
      </c>
      <c r="C645" s="247" t="s">
        <v>1240</v>
      </c>
      <c r="D645" s="60">
        <f t="shared" ref="D645:E645" si="163">IF(D643&gt;=D644,D643-D644,0)</f>
        <v>0</v>
      </c>
      <c r="E645" s="60">
        <f t="shared" si="163"/>
        <v>1640.9100000000326</v>
      </c>
      <c r="F645" s="45" t="str">
        <f t="shared" si="109"/>
        <v>-</v>
      </c>
    </row>
    <row r="646" spans="1:6" ht="12.75" customHeight="1" x14ac:dyDescent="0.25">
      <c r="A646" s="63" t="s">
        <v>581</v>
      </c>
      <c r="B646" s="64" t="s">
        <v>1241</v>
      </c>
      <c r="C646" s="247" t="s">
        <v>1242</v>
      </c>
      <c r="D646" s="60">
        <f t="shared" ref="D646:E646" si="164">IF(D644&gt;=D643,D644-D643,0)</f>
        <v>46839.719999999914</v>
      </c>
      <c r="E646" s="60">
        <f t="shared" si="164"/>
        <v>0</v>
      </c>
      <c r="F646" s="45">
        <f t="shared" si="109"/>
        <v>0</v>
      </c>
    </row>
    <row r="647" spans="1:6" ht="22.8" x14ac:dyDescent="0.25">
      <c r="A647" s="251" t="s">
        <v>1243</v>
      </c>
      <c r="B647" s="64" t="s">
        <v>1244</v>
      </c>
      <c r="C647" s="252" t="s">
        <v>1243</v>
      </c>
      <c r="D647" s="60">
        <f>IF(D426-D427+D641-D642&gt;=0,D426-D427+D641-D642,0)</f>
        <v>16769.080000000002</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32976.67</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30070.639999999912</v>
      </c>
      <c r="E650" s="60">
        <f t="shared" si="166"/>
        <v>31335.759999999966</v>
      </c>
      <c r="F650" s="45">
        <f t="shared" si="109"/>
        <v>104.20716020676666</v>
      </c>
    </row>
    <row r="651" spans="1:6" ht="22.8" x14ac:dyDescent="0.25">
      <c r="A651" s="249" t="s">
        <v>1251</v>
      </c>
      <c r="B651" s="184" t="s">
        <v>1252</v>
      </c>
      <c r="C651" s="250" t="s">
        <v>1251</v>
      </c>
      <c r="D651" s="196">
        <v>0</v>
      </c>
      <c r="E651" s="196"/>
      <c r="F651" s="61" t="str">
        <f t="shared" si="109"/>
        <v>-</v>
      </c>
    </row>
    <row r="652" spans="1:6" s="55" customFormat="1" ht="20.100000000000001" customHeight="1" x14ac:dyDescent="0.25">
      <c r="A652" s="382" t="s">
        <v>1253</v>
      </c>
      <c r="B652" s="383"/>
      <c r="C652" s="171"/>
      <c r="D652" s="43"/>
      <c r="E652" s="43"/>
      <c r="F652" s="44"/>
    </row>
    <row r="653" spans="1:6" ht="12.75" customHeight="1" x14ac:dyDescent="0.25">
      <c r="A653" s="63">
        <v>11</v>
      </c>
      <c r="B653" s="64" t="s">
        <v>1254</v>
      </c>
      <c r="C653" s="247" t="s">
        <v>1255</v>
      </c>
      <c r="D653" s="194">
        <v>0</v>
      </c>
      <c r="E653" s="194"/>
      <c r="F653" s="45" t="str">
        <f t="shared" ref="F653:F740" si="167">IF(D653&lt;&gt;0,IF(E653/D653&gt;=100,"&gt;&gt;100",E653/D653*100),"-")</f>
        <v>-</v>
      </c>
    </row>
    <row r="654" spans="1:6" ht="12.75" customHeight="1" x14ac:dyDescent="0.25">
      <c r="A654" s="63" t="s">
        <v>1256</v>
      </c>
      <c r="B654" s="64" t="s">
        <v>1257</v>
      </c>
      <c r="C654" s="247" t="s">
        <v>1256</v>
      </c>
      <c r="D654" s="194">
        <v>0</v>
      </c>
      <c r="E654" s="194"/>
      <c r="F654" s="45" t="str">
        <f t="shared" si="167"/>
        <v>-</v>
      </c>
    </row>
    <row r="655" spans="1:6" ht="12.75" customHeight="1" x14ac:dyDescent="0.25">
      <c r="A655" s="63" t="s">
        <v>1258</v>
      </c>
      <c r="B655" s="64" t="s">
        <v>1259</v>
      </c>
      <c r="C655" s="247" t="s">
        <v>1258</v>
      </c>
      <c r="D655" s="194">
        <v>0</v>
      </c>
      <c r="E655" s="194"/>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25</v>
      </c>
      <c r="E658" s="253">
        <v>27</v>
      </c>
      <c r="F658" s="45">
        <f t="shared" si="167"/>
        <v>108</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20</v>
      </c>
      <c r="E660" s="253">
        <v>20</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314073.19</v>
      </c>
      <c r="E683" s="192">
        <v>332870.99</v>
      </c>
      <c r="F683" s="71">
        <f t="shared" si="167"/>
        <v>105.98516543229938</v>
      </c>
    </row>
    <row r="684" spans="1:6" ht="22.8" x14ac:dyDescent="0.25">
      <c r="A684" s="70">
        <v>63613</v>
      </c>
      <c r="B684" s="182" t="s">
        <v>1317</v>
      </c>
      <c r="C684" s="278" t="s">
        <v>1318</v>
      </c>
      <c r="D684" s="192">
        <v>627.58000000000004</v>
      </c>
      <c r="E684" s="192">
        <v>180</v>
      </c>
      <c r="F684" s="71">
        <f t="shared" si="167"/>
        <v>28.681602345517703</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3433.09</v>
      </c>
      <c r="E724" s="192">
        <v>2988.95</v>
      </c>
      <c r="F724" s="71">
        <f t="shared" si="167"/>
        <v>87.06296659860358</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441.44</v>
      </c>
      <c r="E733" s="192">
        <v>441.44</v>
      </c>
      <c r="F733" s="71">
        <f t="shared" si="167"/>
        <v>100</v>
      </c>
    </row>
    <row r="734" spans="1:6" ht="12.75" customHeight="1" x14ac:dyDescent="0.25">
      <c r="A734" s="70">
        <v>32121</v>
      </c>
      <c r="B734" s="65" t="s">
        <v>1397</v>
      </c>
      <c r="C734" s="278" t="s">
        <v>1398</v>
      </c>
      <c r="D734" s="192">
        <v>9997.0400000000009</v>
      </c>
      <c r="E734" s="192">
        <v>9732.9699999999993</v>
      </c>
      <c r="F734" s="71">
        <f t="shared" si="167"/>
        <v>97.358518121363915</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0</v>
      </c>
      <c r="E736" s="194">
        <v>25.65</v>
      </c>
      <c r="F736" s="45" t="str">
        <f t="shared" si="167"/>
        <v>-</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v>527.78</v>
      </c>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0</v>
      </c>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8" t="s">
        <v>1947</v>
      </c>
      <c r="B1010" s="37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6"/>
      <c r="E1021" s="377"/>
      <c r="F1021" s="51"/>
    </row>
    <row r="1022" spans="1:6" ht="15" customHeight="1" x14ac:dyDescent="0.25">
      <c r="A1022" s="140"/>
      <c r="B1022" s="163"/>
      <c r="C1022" s="173"/>
      <c r="D1022" s="376"/>
      <c r="E1022" s="37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1" width="14.44140625" style="67" customWidth="1"/>
    <col min="32"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2.8" x14ac:dyDescent="0.25">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4"/>
      <c r="C1" s="268" t="s">
        <v>2</v>
      </c>
      <c r="D1" s="325"/>
      <c r="E1" s="268" t="s">
        <v>4</v>
      </c>
      <c r="F1" s="326"/>
    </row>
    <row r="2" spans="1:25" ht="50.1" customHeight="1" x14ac:dyDescent="0.25">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5">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43" sqref="D43"/>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3158</v>
      </c>
      <c r="C5" s="138" t="s">
        <v>3159</v>
      </c>
      <c r="D5" s="198">
        <v>58617.13</v>
      </c>
      <c r="E5" s="31"/>
      <c r="F5" s="31"/>
      <c r="G5" s="31"/>
      <c r="H5" s="31"/>
      <c r="I5" s="31"/>
      <c r="J5" s="31"/>
      <c r="K5" s="31"/>
      <c r="L5" s="31"/>
      <c r="M5" s="31"/>
      <c r="N5" s="31"/>
      <c r="O5" s="31"/>
      <c r="P5" s="31"/>
      <c r="Q5" s="31"/>
      <c r="R5" s="31"/>
      <c r="S5" s="31"/>
      <c r="T5" s="31"/>
      <c r="U5" s="31"/>
    </row>
    <row r="6" spans="1:24" ht="24" x14ac:dyDescent="0.25">
      <c r="A6" s="88"/>
      <c r="B6" s="134" t="s">
        <v>3160</v>
      </c>
      <c r="C6" s="139" t="s">
        <v>3161</v>
      </c>
      <c r="D6" s="34">
        <f>D7+D8+D17+D18+D24</f>
        <v>359289.27999999997</v>
      </c>
      <c r="E6" s="232"/>
      <c r="F6" s="31"/>
      <c r="G6" s="31"/>
      <c r="H6" s="31"/>
      <c r="I6" s="31"/>
      <c r="J6" s="31"/>
      <c r="K6" s="31"/>
      <c r="L6" s="31"/>
      <c r="M6" s="31"/>
      <c r="N6" s="31"/>
      <c r="O6" s="31"/>
      <c r="P6" s="31"/>
      <c r="Q6" s="31"/>
      <c r="R6" s="31"/>
      <c r="S6" s="31"/>
      <c r="T6" s="31"/>
      <c r="U6" s="31"/>
    </row>
    <row r="7" spans="1:24" ht="12.75" customHeight="1" x14ac:dyDescent="0.25">
      <c r="A7" s="88"/>
      <c r="B7" s="89" t="s">
        <v>3162</v>
      </c>
      <c r="C7" s="139" t="s">
        <v>3163</v>
      </c>
      <c r="D7" s="199">
        <v>1978.27</v>
      </c>
      <c r="E7" s="31"/>
      <c r="F7" s="31"/>
      <c r="G7" s="31"/>
      <c r="H7" s="31"/>
      <c r="I7" s="31"/>
      <c r="J7" s="31"/>
      <c r="K7" s="31"/>
      <c r="L7" s="31"/>
      <c r="M7" s="31"/>
      <c r="N7" s="31"/>
      <c r="O7" s="31"/>
      <c r="P7" s="31"/>
      <c r="Q7" s="31"/>
      <c r="R7" s="31"/>
      <c r="S7" s="31"/>
      <c r="T7" s="31"/>
      <c r="U7" s="31"/>
    </row>
    <row r="8" spans="1:24" ht="12.75" customHeight="1" x14ac:dyDescent="0.25">
      <c r="A8" s="88" t="s">
        <v>2438</v>
      </c>
      <c r="B8" s="89" t="s">
        <v>3164</v>
      </c>
      <c r="C8" s="139" t="s">
        <v>3165</v>
      </c>
      <c r="D8" s="34">
        <f>SUM(D9:D16)</f>
        <v>354230.07999999996</v>
      </c>
      <c r="E8" s="31"/>
      <c r="F8" s="31"/>
      <c r="G8" s="31"/>
      <c r="H8" s="31"/>
      <c r="I8" s="31"/>
      <c r="J8" s="31"/>
      <c r="K8" s="31"/>
      <c r="L8" s="31"/>
      <c r="M8" s="31"/>
      <c r="N8" s="31"/>
      <c r="O8" s="31"/>
      <c r="P8" s="31"/>
      <c r="Q8" s="31"/>
      <c r="R8" s="31"/>
      <c r="S8" s="31"/>
      <c r="T8" s="31"/>
      <c r="U8" s="31"/>
    </row>
    <row r="9" spans="1:24" ht="12.75" customHeight="1" x14ac:dyDescent="0.25">
      <c r="A9" s="63" t="s">
        <v>2440</v>
      </c>
      <c r="B9" s="64" t="s">
        <v>2441</v>
      </c>
      <c r="C9" s="139" t="s">
        <v>3166</v>
      </c>
      <c r="D9" s="199">
        <v>313841.67</v>
      </c>
      <c r="E9" s="31"/>
      <c r="F9" s="31"/>
      <c r="G9" s="31"/>
      <c r="H9" s="31"/>
      <c r="I9" s="31"/>
      <c r="J9" s="31"/>
      <c r="K9" s="31"/>
      <c r="L9" s="31"/>
      <c r="M9" s="31"/>
      <c r="N9" s="31"/>
      <c r="O9" s="31"/>
      <c r="P9" s="31"/>
      <c r="Q9" s="31"/>
      <c r="R9" s="31"/>
      <c r="S9" s="31"/>
      <c r="T9" s="31"/>
      <c r="U9" s="31"/>
    </row>
    <row r="10" spans="1:24" ht="12.75" customHeight="1" x14ac:dyDescent="0.25">
      <c r="A10" s="63" t="s">
        <v>2442</v>
      </c>
      <c r="B10" s="64" t="s">
        <v>2443</v>
      </c>
      <c r="C10" s="139" t="s">
        <v>3167</v>
      </c>
      <c r="D10" s="199">
        <v>40221.910000000003</v>
      </c>
      <c r="E10" s="31"/>
      <c r="F10" s="31"/>
      <c r="G10" s="31"/>
      <c r="H10" s="31"/>
      <c r="I10" s="31"/>
      <c r="J10" s="31"/>
      <c r="K10" s="31"/>
      <c r="L10" s="31"/>
      <c r="M10" s="31"/>
      <c r="N10" s="31"/>
      <c r="O10" s="31"/>
      <c r="P10" s="31"/>
      <c r="Q10" s="31"/>
      <c r="R10" s="31"/>
      <c r="S10" s="31"/>
      <c r="T10" s="31"/>
      <c r="U10" s="31"/>
    </row>
    <row r="11" spans="1:24" ht="12.75" customHeight="1" x14ac:dyDescent="0.25">
      <c r="A11" s="63" t="s">
        <v>2444</v>
      </c>
      <c r="B11" s="64" t="s">
        <v>3168</v>
      </c>
      <c r="C11" s="139" t="s">
        <v>3169</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3.2" x14ac:dyDescent="0.25">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2472</v>
      </c>
      <c r="B15" s="65" t="s">
        <v>2473</v>
      </c>
      <c r="C15" s="139" t="s">
        <v>3174</v>
      </c>
      <c r="D15" s="199">
        <v>166.5</v>
      </c>
      <c r="E15" s="232"/>
      <c r="F15" s="31"/>
      <c r="G15" s="31"/>
      <c r="H15" s="31"/>
      <c r="I15" s="31"/>
      <c r="J15" s="31"/>
      <c r="K15" s="31"/>
      <c r="L15" s="31"/>
      <c r="M15" s="31"/>
      <c r="N15" s="31"/>
      <c r="O15" s="31"/>
      <c r="P15" s="31"/>
      <c r="Q15" s="31"/>
      <c r="R15" s="31"/>
      <c r="S15" s="31"/>
      <c r="T15" s="31"/>
      <c r="U15" s="31"/>
    </row>
    <row r="16" spans="1:24" ht="12.75" customHeight="1" x14ac:dyDescent="0.25">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2476</v>
      </c>
      <c r="B17" s="134" t="s">
        <v>3144</v>
      </c>
      <c r="C17" s="139" t="s">
        <v>3176</v>
      </c>
      <c r="D17" s="199">
        <v>2739.13</v>
      </c>
      <c r="E17" s="31"/>
      <c r="F17" s="31"/>
      <c r="G17" s="31"/>
      <c r="H17" s="31"/>
      <c r="I17" s="31"/>
      <c r="J17" s="31"/>
      <c r="K17" s="31"/>
      <c r="L17" s="31"/>
      <c r="M17" s="31"/>
      <c r="N17" s="31"/>
      <c r="O17" s="31"/>
      <c r="P17" s="31"/>
      <c r="Q17" s="31"/>
      <c r="R17" s="31"/>
      <c r="S17" s="31"/>
      <c r="T17" s="31"/>
      <c r="U17" s="31"/>
    </row>
    <row r="18" spans="1:21" ht="36" x14ac:dyDescent="0.25">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5">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5">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13.2" x14ac:dyDescent="0.25">
      <c r="A24" s="294" t="s">
        <v>2570</v>
      </c>
      <c r="B24" s="134" t="s">
        <v>3192</v>
      </c>
      <c r="C24" s="134" t="s">
        <v>3193</v>
      </c>
      <c r="D24" s="283">
        <v>341.8</v>
      </c>
      <c r="E24" s="232"/>
      <c r="F24" s="31"/>
      <c r="G24" s="31"/>
      <c r="H24" s="31"/>
      <c r="I24" s="31"/>
      <c r="J24" s="31"/>
      <c r="K24" s="31"/>
      <c r="L24" s="31"/>
      <c r="M24" s="31"/>
      <c r="N24" s="31"/>
      <c r="O24" s="31"/>
      <c r="P24" s="31"/>
      <c r="Q24" s="31"/>
      <c r="R24" s="31"/>
      <c r="S24" s="31"/>
      <c r="T24" s="31"/>
      <c r="U24" s="31"/>
    </row>
    <row r="25" spans="1:21" ht="24" x14ac:dyDescent="0.25">
      <c r="A25" s="63"/>
      <c r="B25" s="134" t="s">
        <v>3194</v>
      </c>
      <c r="C25" s="139" t="s">
        <v>3195</v>
      </c>
      <c r="D25" s="34">
        <f>D26+D27+D36+D37+D43</f>
        <v>362616.10000000003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3162</v>
      </c>
      <c r="C26" s="139" t="s">
        <v>3196</v>
      </c>
      <c r="D26" s="199">
        <v>185.52</v>
      </c>
      <c r="E26" s="31"/>
      <c r="F26" s="31"/>
      <c r="G26" s="31"/>
      <c r="H26" s="31"/>
      <c r="I26" s="31"/>
      <c r="J26" s="31"/>
      <c r="K26" s="31"/>
      <c r="L26" s="31"/>
      <c r="M26" s="31"/>
      <c r="N26" s="31"/>
      <c r="O26" s="31"/>
      <c r="P26" s="31"/>
      <c r="Q26" s="31"/>
      <c r="R26" s="31"/>
      <c r="S26" s="31"/>
      <c r="T26" s="31"/>
      <c r="U26" s="31"/>
    </row>
    <row r="27" spans="1:21" ht="12.75" customHeight="1" x14ac:dyDescent="0.25">
      <c r="A27" s="88" t="s">
        <v>2438</v>
      </c>
      <c r="B27" s="89" t="s">
        <v>3197</v>
      </c>
      <c r="C27" s="139" t="s">
        <v>3198</v>
      </c>
      <c r="D27" s="34">
        <f>SUM(D28:D35)</f>
        <v>359349.65</v>
      </c>
      <c r="E27" s="31"/>
      <c r="F27" s="31"/>
      <c r="G27" s="31"/>
      <c r="H27" s="31"/>
      <c r="I27" s="31"/>
      <c r="J27" s="31"/>
      <c r="K27" s="31"/>
      <c r="L27" s="31"/>
      <c r="M27" s="31"/>
      <c r="N27" s="31"/>
      <c r="O27" s="31"/>
      <c r="P27" s="31"/>
      <c r="Q27" s="31"/>
      <c r="R27" s="31"/>
      <c r="S27" s="31"/>
      <c r="T27" s="31"/>
      <c r="U27" s="31"/>
    </row>
    <row r="28" spans="1:21" ht="12.75" customHeight="1" x14ac:dyDescent="0.25">
      <c r="A28" s="63" t="s">
        <v>2440</v>
      </c>
      <c r="B28" s="64" t="s">
        <v>2441</v>
      </c>
      <c r="C28" s="139" t="s">
        <v>3199</v>
      </c>
      <c r="D28" s="199">
        <v>313665.7</v>
      </c>
      <c r="E28" s="31"/>
      <c r="F28" s="31"/>
      <c r="G28" s="31"/>
      <c r="H28" s="31"/>
      <c r="I28" s="31"/>
      <c r="J28" s="31"/>
      <c r="K28" s="31"/>
      <c r="L28" s="31"/>
      <c r="M28" s="31"/>
      <c r="N28" s="31"/>
      <c r="O28" s="31"/>
      <c r="P28" s="31"/>
      <c r="Q28" s="31"/>
      <c r="R28" s="31"/>
      <c r="S28" s="31"/>
      <c r="T28" s="31"/>
      <c r="U28" s="31"/>
    </row>
    <row r="29" spans="1:21" ht="12.75" customHeight="1" x14ac:dyDescent="0.25">
      <c r="A29" s="63" t="s">
        <v>2442</v>
      </c>
      <c r="B29" s="64" t="s">
        <v>2443</v>
      </c>
      <c r="C29" s="139" t="s">
        <v>3200</v>
      </c>
      <c r="D29" s="199">
        <v>45517.45</v>
      </c>
      <c r="E29" s="31"/>
      <c r="F29" s="31"/>
      <c r="G29" s="31"/>
      <c r="H29" s="31"/>
      <c r="I29" s="31"/>
      <c r="J29" s="31"/>
      <c r="K29" s="31"/>
      <c r="L29" s="31"/>
      <c r="M29" s="31"/>
      <c r="N29" s="31"/>
      <c r="O29" s="31"/>
      <c r="P29" s="31"/>
      <c r="Q29" s="31"/>
      <c r="R29" s="31"/>
      <c r="S29" s="31"/>
      <c r="T29" s="31"/>
      <c r="U29" s="31"/>
    </row>
    <row r="30" spans="1:21" ht="12.75" customHeight="1" x14ac:dyDescent="0.25">
      <c r="A30" s="63" t="s">
        <v>2444</v>
      </c>
      <c r="B30" s="64" t="s">
        <v>3168</v>
      </c>
      <c r="C30" s="139" t="s">
        <v>3201</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3.2" x14ac:dyDescent="0.25">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2472</v>
      </c>
      <c r="B34" s="65" t="s">
        <v>2473</v>
      </c>
      <c r="C34" s="139" t="s">
        <v>3205</v>
      </c>
      <c r="D34" s="199">
        <v>166.5</v>
      </c>
      <c r="E34" s="232"/>
      <c r="F34" s="31"/>
      <c r="G34" s="31"/>
      <c r="H34" s="31"/>
      <c r="I34" s="31"/>
      <c r="J34" s="31"/>
      <c r="K34" s="31"/>
      <c r="L34" s="31"/>
      <c r="M34" s="31"/>
      <c r="N34" s="31"/>
      <c r="O34" s="31"/>
      <c r="P34" s="31"/>
      <c r="Q34" s="31"/>
      <c r="R34" s="31"/>
      <c r="S34" s="31"/>
      <c r="T34" s="31"/>
      <c r="U34" s="31"/>
    </row>
    <row r="35" spans="1:21" ht="12.75" customHeight="1" x14ac:dyDescent="0.25">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2476</v>
      </c>
      <c r="B36" s="89" t="s">
        <v>3144</v>
      </c>
      <c r="C36" s="139" t="s">
        <v>3207</v>
      </c>
      <c r="D36" s="199">
        <v>2739.13</v>
      </c>
      <c r="E36" s="31"/>
      <c r="F36" s="31"/>
      <c r="G36" s="31"/>
      <c r="H36" s="31"/>
      <c r="I36" s="31"/>
      <c r="J36" s="31"/>
      <c r="K36" s="31"/>
      <c r="L36" s="31"/>
      <c r="M36" s="31"/>
      <c r="N36" s="31"/>
      <c r="O36" s="31"/>
      <c r="P36" s="31"/>
      <c r="Q36" s="31"/>
      <c r="R36" s="31"/>
      <c r="S36" s="31"/>
      <c r="T36" s="31"/>
      <c r="U36" s="31"/>
    </row>
    <row r="37" spans="1:21" ht="36" x14ac:dyDescent="0.25">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5">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5">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2570</v>
      </c>
      <c r="B43" s="134" t="s">
        <v>3192</v>
      </c>
      <c r="C43" s="134" t="s">
        <v>3216</v>
      </c>
      <c r="D43" s="283">
        <v>341.8</v>
      </c>
      <c r="E43" s="232"/>
      <c r="F43" s="31"/>
      <c r="G43" s="31"/>
      <c r="H43" s="31"/>
      <c r="I43" s="31"/>
      <c r="J43" s="31"/>
      <c r="K43" s="31"/>
      <c r="L43" s="31"/>
      <c r="M43" s="31"/>
      <c r="N43" s="31"/>
      <c r="O43" s="31"/>
      <c r="P43" s="31"/>
      <c r="Q43" s="31"/>
      <c r="R43" s="31"/>
      <c r="S43" s="31"/>
      <c r="T43" s="31"/>
      <c r="U43" s="31"/>
    </row>
    <row r="44" spans="1:21" ht="24" x14ac:dyDescent="0.25">
      <c r="A44" s="63"/>
      <c r="B44" s="89" t="s">
        <v>3217</v>
      </c>
      <c r="C44" s="139" t="s">
        <v>3218</v>
      </c>
      <c r="D44" s="34">
        <f>D5+D6-D25</f>
        <v>55290.309999999939</v>
      </c>
      <c r="E44" s="31"/>
      <c r="F44" s="31"/>
      <c r="G44" s="31"/>
      <c r="H44" s="31"/>
      <c r="I44" s="31"/>
      <c r="J44" s="31"/>
      <c r="K44" s="31"/>
      <c r="L44" s="31"/>
      <c r="M44" s="31"/>
      <c r="N44" s="31"/>
      <c r="O44" s="31"/>
      <c r="P44" s="31"/>
      <c r="Q44" s="31"/>
      <c r="R44" s="31"/>
      <c r="S44" s="31"/>
      <c r="T44" s="31"/>
      <c r="U44" s="31"/>
    </row>
    <row r="45" spans="1:21" ht="24" x14ac:dyDescent="0.25">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5">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5">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5">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5">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5">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3295</v>
      </c>
      <c r="C104" s="139" t="s">
        <v>3296</v>
      </c>
      <c r="D104" s="34">
        <f>SUM(D105:D109)</f>
        <v>55290.310000000005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3162</v>
      </c>
      <c r="C105" s="139" t="s">
        <v>3297</v>
      </c>
      <c r="D105" s="199">
        <v>1860.62</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2438</v>
      </c>
      <c r="B106" s="64" t="s">
        <v>3142</v>
      </c>
      <c r="C106" s="139" t="s">
        <v>3298</v>
      </c>
      <c r="D106" s="199">
        <v>53429.69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5" zoomScale="120" zoomScaleNormal="120" zoomScaleSheetLayoutView="100" workbookViewId="0">
      <selection activeCell="P2" sqref="P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6" t="s">
        <v>3156</v>
      </c>
      <c r="B1" s="394"/>
      <c r="C1" s="394"/>
      <c r="D1" s="394"/>
      <c r="E1" s="51" t="s">
        <v>3303</v>
      </c>
      <c r="F1" s="51"/>
      <c r="G1" s="51"/>
      <c r="H1" s="51"/>
      <c r="I1" s="51"/>
      <c r="J1" s="51"/>
      <c r="K1" s="51"/>
      <c r="L1" s="51"/>
      <c r="M1" s="51"/>
      <c r="N1" s="51"/>
      <c r="O1" s="51"/>
      <c r="P1" s="51"/>
    </row>
    <row r="2" spans="1:17" ht="37.5" customHeight="1" x14ac:dyDescent="0.25">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5">
      <c r="A3" s="97" t="s">
        <v>3312</v>
      </c>
      <c r="B3" s="98" t="s">
        <v>3313</v>
      </c>
      <c r="C3" s="99" t="s">
        <v>3314</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22961</v>
      </c>
      <c r="P3" s="51"/>
    </row>
    <row r="4" spans="1:17" ht="19.5" customHeight="1" x14ac:dyDescent="0.25">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5">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7" t="s">
        <v>3336</v>
      </c>
      <c r="B23" s="398"/>
      <c r="C23" s="399"/>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3655</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2026-04-27T14:12:53Z</cp:lastPrinted>
  <dcterms:created xsi:type="dcterms:W3CDTF">2022-04-01T05:14:30Z</dcterms:created>
  <dcterms:modified xsi:type="dcterms:W3CDTF">2026-07-11T06:33:34Z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