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UNOV~1\AppData\Local\Temp\peazip-tmp\.ptmpA0B90D\"/>
    </mc:Choice>
  </mc:AlternateContent>
  <bookViews>
    <workbookView xWindow="0" yWindow="0" windowWidth="23040" windowHeight="861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G335" i="9"/>
  <c r="F335" i="9"/>
  <c r="F334" i="9"/>
  <c r="H333" i="9"/>
  <c r="E333" i="9" s="1"/>
  <c r="G333" i="9"/>
  <c r="F333" i="9"/>
  <c r="H332" i="9"/>
  <c r="G332" i="9"/>
  <c r="F332" i="9"/>
  <c r="E332" i="9"/>
  <c r="B332" i="9" s="1"/>
  <c r="H331" i="9"/>
  <c r="E331" i="9" s="1"/>
  <c r="G331" i="9"/>
  <c r="F331" i="9"/>
  <c r="H330" i="9"/>
  <c r="G330" i="9"/>
  <c r="F330" i="9"/>
  <c r="E330" i="9"/>
  <c r="B330" i="9" s="1"/>
  <c r="H329" i="9"/>
  <c r="G329" i="9"/>
  <c r="F329" i="9"/>
  <c r="H328" i="9"/>
  <c r="G328" i="9"/>
  <c r="F328" i="9"/>
  <c r="E328" i="9"/>
  <c r="B328" i="9" s="1"/>
  <c r="H327" i="9"/>
  <c r="G327" i="9"/>
  <c r="F327" i="9"/>
  <c r="H326" i="9"/>
  <c r="G326" i="9"/>
  <c r="F326" i="9"/>
  <c r="H325" i="9"/>
  <c r="E325" i="9" s="1"/>
  <c r="G325" i="9"/>
  <c r="F325" i="9"/>
  <c r="H324" i="9"/>
  <c r="G324" i="9"/>
  <c r="F324" i="9"/>
  <c r="H323" i="9"/>
  <c r="E323" i="9" s="1"/>
  <c r="G323" i="9"/>
  <c r="F323" i="9"/>
  <c r="H322" i="9"/>
  <c r="G322" i="9"/>
  <c r="F322" i="9"/>
  <c r="H321" i="9"/>
  <c r="E321" i="9" s="1"/>
  <c r="G321" i="9"/>
  <c r="F321" i="9"/>
  <c r="H320" i="9"/>
  <c r="G320" i="9"/>
  <c r="F320" i="9"/>
  <c r="H319" i="9"/>
  <c r="E319" i="9" s="1"/>
  <c r="G319" i="9"/>
  <c r="F319" i="9"/>
  <c r="H318" i="9"/>
  <c r="G318" i="9"/>
  <c r="F318" i="9"/>
  <c r="E318" i="9"/>
  <c r="B318" i="9" s="1"/>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G305" i="9"/>
  <c r="F305" i="9"/>
  <c r="H304" i="9"/>
  <c r="G304" i="9"/>
  <c r="F304" i="9"/>
  <c r="E304" i="9"/>
  <c r="B304" i="9" s="1"/>
  <c r="H303" i="9"/>
  <c r="E303" i="9" s="1"/>
  <c r="G303" i="9"/>
  <c r="F303" i="9"/>
  <c r="F302" i="9"/>
  <c r="F301" i="9"/>
  <c r="F300" i="9"/>
  <c r="F298" i="9" s="1"/>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G100" i="9"/>
  <c r="F100" i="9"/>
  <c r="B100" i="9"/>
  <c r="H99" i="9"/>
  <c r="G99" i="9"/>
  <c r="F99" i="9"/>
  <c r="E99" i="9"/>
  <c r="B99" i="9" s="1"/>
  <c r="H98" i="9"/>
  <c r="E98" i="9" s="1"/>
  <c r="G98" i="9"/>
  <c r="F98" i="9"/>
  <c r="B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E55" i="9" s="1"/>
  <c r="B55" i="9" s="1"/>
  <c r="G55" i="9"/>
  <c r="F55" i="9"/>
  <c r="H54" i="9"/>
  <c r="E54" i="9" s="1"/>
  <c r="B54" i="9" s="1"/>
  <c r="G54" i="9"/>
  <c r="F54" i="9"/>
  <c r="H53" i="9"/>
  <c r="G53" i="9"/>
  <c r="F53" i="9"/>
  <c r="E53" i="9"/>
  <c r="B53" i="9" s="1"/>
  <c r="H52" i="9"/>
  <c r="E52" i="9" s="1"/>
  <c r="B52" i="9" s="1"/>
  <c r="G52" i="9"/>
  <c r="F52" i="9"/>
  <c r="H51" i="9"/>
  <c r="E51" i="9" s="1"/>
  <c r="B51" i="9" s="1"/>
  <c r="G51" i="9"/>
  <c r="F51" i="9"/>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H36" i="9"/>
  <c r="G36" i="9"/>
  <c r="F36" i="9"/>
  <c r="H35" i="9"/>
  <c r="E35" i="9" s="1"/>
  <c r="B35" i="9" s="1"/>
  <c r="G35" i="9"/>
  <c r="F35" i="9"/>
  <c r="H34" i="9"/>
  <c r="E34" i="9" s="1"/>
  <c r="B34" i="9" s="1"/>
  <c r="G34" i="9"/>
  <c r="F34" i="9"/>
  <c r="H33" i="9"/>
  <c r="G33" i="9"/>
  <c r="F33" i="9"/>
  <c r="E33" i="9"/>
  <c r="B33" i="9" s="1"/>
  <c r="H32" i="9"/>
  <c r="E32" i="9" s="1"/>
  <c r="B32" i="9" s="1"/>
  <c r="G32" i="9"/>
  <c r="F32" i="9"/>
  <c r="H31" i="9"/>
  <c r="E31" i="9" s="1"/>
  <c r="B31" i="9" s="1"/>
  <c r="G31" i="9"/>
  <c r="F31" i="9"/>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C1681" i="1" s="1"/>
  <c r="D97" i="8"/>
  <c r="D92" i="8"/>
  <c r="D87" i="8"/>
  <c r="D82" i="8"/>
  <c r="D77" i="8"/>
  <c r="D72" i="8"/>
  <c r="D67" i="8"/>
  <c r="D62" i="8"/>
  <c r="D57" i="8"/>
  <c r="D52" i="8"/>
  <c r="D51" i="8"/>
  <c r="D46" i="8"/>
  <c r="D45" i="8"/>
  <c r="D37" i="8"/>
  <c r="D27" i="8"/>
  <c r="D25" i="8" s="1"/>
  <c r="C1602" i="1" s="1"/>
  <c r="G1602" i="1" s="1"/>
  <c r="D18" i="8"/>
  <c r="D8" i="8"/>
  <c r="D6" i="8" s="1"/>
  <c r="C1583" i="1" s="1"/>
  <c r="H1583" i="1" s="1"/>
  <c r="E44" i="7"/>
  <c r="D44" i="7"/>
  <c r="E39" i="7"/>
  <c r="D39" i="7"/>
  <c r="E38" i="7"/>
  <c r="D38" i="7"/>
  <c r="E30" i="7"/>
  <c r="D30" i="7"/>
  <c r="E23" i="7"/>
  <c r="D23" i="7"/>
  <c r="E22" i="7"/>
  <c r="D22" i="7"/>
  <c r="E14" i="7"/>
  <c r="D14" i="7"/>
  <c r="E7" i="7"/>
  <c r="D7" i="7"/>
  <c r="E6" i="7"/>
  <c r="D6" i="7"/>
  <c r="C1539" i="1" s="1"/>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E114" i="6"/>
  <c r="I30" i="3"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537"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E255" i="5"/>
  <c r="D255" i="5"/>
  <c r="F254" i="5"/>
  <c r="F253" i="5"/>
  <c r="E252" i="5"/>
  <c r="D1256" i="1" s="1"/>
  <c r="D252" i="5"/>
  <c r="E251" i="5"/>
  <c r="I25" i="3" s="1"/>
  <c r="D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177" i="5"/>
  <c r="E176" i="5" s="1"/>
  <c r="D1180"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D19" i="5"/>
  <c r="F18" i="5"/>
  <c r="F17" i="5"/>
  <c r="F16" i="5"/>
  <c r="F15" i="5"/>
  <c r="F14" i="5"/>
  <c r="E13" i="5"/>
  <c r="D13" i="5"/>
  <c r="D12" i="5"/>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28" i="4"/>
  <c r="D428" i="4"/>
  <c r="F428" i="4" s="1"/>
  <c r="E427" i="4"/>
  <c r="D427" i="4"/>
  <c r="D648" i="4" s="1"/>
  <c r="F648" i="4" s="1"/>
  <c r="E426" i="4"/>
  <c r="E647" i="4" s="1"/>
  <c r="D426" i="4"/>
  <c r="F421" i="4"/>
  <c r="F420" i="4"/>
  <c r="F419" i="4"/>
  <c r="F416" i="4"/>
  <c r="F415" i="4"/>
  <c r="F414" i="4"/>
  <c r="F413" i="4"/>
  <c r="E412" i="4"/>
  <c r="D412" i="4"/>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E373" i="4" s="1"/>
  <c r="D368" i="1" s="1"/>
  <c r="D374" i="4"/>
  <c r="F374" i="4" s="1"/>
  <c r="D373" i="4"/>
  <c r="F373" i="4" s="1"/>
  <c r="F372" i="4"/>
  <c r="F371" i="4"/>
  <c r="F370" i="4"/>
  <c r="F369" i="4"/>
  <c r="F368" i="4"/>
  <c r="F367" i="4"/>
  <c r="E366" i="4"/>
  <c r="D366" i="4"/>
  <c r="F366" i="4" s="1"/>
  <c r="F365" i="4"/>
  <c r="F364" i="4"/>
  <c r="F363" i="4"/>
  <c r="E362" i="4"/>
  <c r="E361" i="4" s="1"/>
  <c r="E360" i="4" s="1"/>
  <c r="D355" i="1" s="1"/>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D221" i="4" s="1"/>
  <c r="F221" i="4" s="1"/>
  <c r="E221" i="4"/>
  <c r="F220" i="4"/>
  <c r="F219" i="4"/>
  <c r="F218" i="4"/>
  <c r="F217" i="4"/>
  <c r="E216" i="4"/>
  <c r="D212" i="1" s="1"/>
  <c r="H212" i="1"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D164" i="4"/>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D140" i="4" s="1"/>
  <c r="F140" i="4" s="1"/>
  <c r="E140" i="4"/>
  <c r="F139" i="4"/>
  <c r="F138" i="4"/>
  <c r="F137" i="4"/>
  <c r="F136" i="4"/>
  <c r="E135" i="4"/>
  <c r="D135" i="4"/>
  <c r="D134" i="4" s="1"/>
  <c r="F134" i="4" s="1"/>
  <c r="E134" i="4"/>
  <c r="F133" i="4"/>
  <c r="F132" i="4"/>
  <c r="F131" i="4"/>
  <c r="F130" i="4"/>
  <c r="E129" i="4"/>
  <c r="D129" i="4"/>
  <c r="F129" i="4" s="1"/>
  <c r="F128" i="4"/>
  <c r="F127" i="4"/>
  <c r="E126" i="4"/>
  <c r="E125" i="4" s="1"/>
  <c r="D126" i="4"/>
  <c r="D125" i="4"/>
  <c r="F125" i="4" s="1"/>
  <c r="F124" i="4"/>
  <c r="F123" i="4"/>
  <c r="F122" i="4"/>
  <c r="F121" i="4"/>
  <c r="E120" i="4"/>
  <c r="D120" i="4"/>
  <c r="F120" i="4" s="1"/>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H79" i="1" s="1"/>
  <c r="D83" i="4"/>
  <c r="D82" i="4" s="1"/>
  <c r="E82" i="4"/>
  <c r="D78" i="1" s="1"/>
  <c r="H78" i="1"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D49" i="4" s="1"/>
  <c r="F60" i="4"/>
  <c r="F59" i="4"/>
  <c r="E58" i="4"/>
  <c r="D58" i="4"/>
  <c r="F58" i="4" s="1"/>
  <c r="F57" i="4"/>
  <c r="F56" i="4"/>
  <c r="F55" i="4"/>
  <c r="F54" i="4"/>
  <c r="E53" i="4"/>
  <c r="D53" i="4"/>
  <c r="F53" i="4" s="1"/>
  <c r="F52" i="4"/>
  <c r="F51" i="4"/>
  <c r="E50" i="4"/>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41" i="3"/>
  <c r="G41" i="3"/>
  <c r="B41" i="3"/>
  <c r="I40" i="3"/>
  <c r="G40" i="3"/>
  <c r="B40" i="3"/>
  <c r="G39" i="3"/>
  <c r="B39" i="3"/>
  <c r="H38" i="3"/>
  <c r="G38" i="3"/>
  <c r="B38" i="3"/>
  <c r="I36" i="3"/>
  <c r="H36" i="3"/>
  <c r="G36" i="3"/>
  <c r="B36" i="3"/>
  <c r="I35" i="3"/>
  <c r="H35" i="3"/>
  <c r="G35" i="3"/>
  <c r="B35" i="3"/>
  <c r="I34" i="3"/>
  <c r="H34" i="3"/>
  <c r="G34" i="3"/>
  <c r="B34" i="3"/>
  <c r="I33" i="3"/>
  <c r="G33" i="3"/>
  <c r="B33" i="3"/>
  <c r="I31" i="3"/>
  <c r="G31" i="3"/>
  <c r="B31" i="3"/>
  <c r="H30" i="3"/>
  <c r="G30" i="3"/>
  <c r="B30" i="3"/>
  <c r="I29" i="3"/>
  <c r="H29" i="3"/>
  <c r="G29" i="3"/>
  <c r="B29" i="3"/>
  <c r="I28" i="3"/>
  <c r="H28" i="3"/>
  <c r="G28" i="3"/>
  <c r="B28" i="3"/>
  <c r="I27" i="3"/>
  <c r="H27" i="3"/>
  <c r="G27" i="3"/>
  <c r="B27" i="3"/>
  <c r="G25" i="3"/>
  <c r="B25" i="3"/>
  <c r="I24" i="3"/>
  <c r="G24" i="3"/>
  <c r="B24" i="3"/>
  <c r="G23" i="3"/>
  <c r="B23" i="3"/>
  <c r="H22" i="3"/>
  <c r="G22" i="3"/>
  <c r="B22" i="3"/>
  <c r="G20" i="3"/>
  <c r="B20" i="3"/>
  <c r="G19" i="3"/>
  <c r="B19" i="3"/>
  <c r="G18" i="3"/>
  <c r="B18" i="3"/>
  <c r="G17" i="3"/>
  <c r="B17" i="3"/>
  <c r="H10" i="3" a="1"/>
  <c r="H10" i="3" s="1"/>
  <c r="L3" i="9" s="1"/>
  <c r="C1686" i="1"/>
  <c r="G1685" i="1"/>
  <c r="C1685" i="1"/>
  <c r="H1685" i="1" s="1"/>
  <c r="C1684" i="1"/>
  <c r="C1683" i="1"/>
  <c r="H1683" i="1" s="1"/>
  <c r="C1682" i="1"/>
  <c r="C1680" i="1"/>
  <c r="G1679" i="1"/>
  <c r="C1679" i="1"/>
  <c r="H1679" i="1" s="1"/>
  <c r="C1678" i="1"/>
  <c r="G1677" i="1"/>
  <c r="C1677" i="1"/>
  <c r="H1677" i="1" s="1"/>
  <c r="C1676" i="1"/>
  <c r="G1675" i="1"/>
  <c r="C1675" i="1"/>
  <c r="H1675" i="1" s="1"/>
  <c r="C1674" i="1"/>
  <c r="G1673" i="1"/>
  <c r="C1673" i="1"/>
  <c r="H1673" i="1" s="1"/>
  <c r="C1672" i="1"/>
  <c r="G1671" i="1"/>
  <c r="C1671" i="1"/>
  <c r="H1671" i="1" s="1"/>
  <c r="C1670" i="1"/>
  <c r="G1669" i="1"/>
  <c r="C1669" i="1"/>
  <c r="H1669" i="1" s="1"/>
  <c r="C1668" i="1"/>
  <c r="G1667" i="1"/>
  <c r="C1667" i="1"/>
  <c r="H1667" i="1" s="1"/>
  <c r="C1666" i="1"/>
  <c r="G1665" i="1"/>
  <c r="C1665" i="1"/>
  <c r="H1665" i="1" s="1"/>
  <c r="C1664" i="1"/>
  <c r="G1663" i="1"/>
  <c r="C1663" i="1"/>
  <c r="H1663" i="1" s="1"/>
  <c r="C1662" i="1"/>
  <c r="G1661" i="1"/>
  <c r="C1661" i="1"/>
  <c r="H1661" i="1" s="1"/>
  <c r="C1660" i="1"/>
  <c r="G1659" i="1"/>
  <c r="C1659" i="1"/>
  <c r="H1659" i="1" s="1"/>
  <c r="C1658" i="1"/>
  <c r="G1657" i="1"/>
  <c r="C1657" i="1"/>
  <c r="H1657" i="1" s="1"/>
  <c r="C1656" i="1"/>
  <c r="G1655" i="1"/>
  <c r="C1655" i="1"/>
  <c r="H1655" i="1" s="1"/>
  <c r="C1654" i="1"/>
  <c r="G1653" i="1"/>
  <c r="C1653" i="1"/>
  <c r="H1653" i="1" s="1"/>
  <c r="C1652" i="1"/>
  <c r="G1651" i="1"/>
  <c r="C1651" i="1"/>
  <c r="H1651" i="1" s="1"/>
  <c r="C1650" i="1"/>
  <c r="G1649" i="1"/>
  <c r="C1649" i="1"/>
  <c r="H1649" i="1" s="1"/>
  <c r="C1648" i="1"/>
  <c r="G1647" i="1"/>
  <c r="C1647" i="1"/>
  <c r="H1647" i="1" s="1"/>
  <c r="C1646" i="1"/>
  <c r="G1645" i="1"/>
  <c r="C1645" i="1"/>
  <c r="H1645" i="1" s="1"/>
  <c r="C1644" i="1"/>
  <c r="G1643" i="1"/>
  <c r="C1643" i="1"/>
  <c r="H1643" i="1" s="1"/>
  <c r="C1642" i="1"/>
  <c r="G1641" i="1"/>
  <c r="C1641" i="1"/>
  <c r="H1641" i="1" s="1"/>
  <c r="C1640" i="1"/>
  <c r="G1639" i="1"/>
  <c r="C1639" i="1"/>
  <c r="H1639" i="1" s="1"/>
  <c r="C1638" i="1"/>
  <c r="G1637" i="1"/>
  <c r="C1637" i="1"/>
  <c r="H1637" i="1" s="1"/>
  <c r="C1636" i="1"/>
  <c r="C1635" i="1"/>
  <c r="H1635" i="1" s="1"/>
  <c r="C1634" i="1"/>
  <c r="G1633" i="1"/>
  <c r="C1633" i="1"/>
  <c r="H1633" i="1" s="1"/>
  <c r="C1632" i="1"/>
  <c r="G1631" i="1"/>
  <c r="C1631" i="1"/>
  <c r="H1631" i="1" s="1"/>
  <c r="C1630" i="1"/>
  <c r="G1629" i="1"/>
  <c r="C1629" i="1"/>
  <c r="H1629" i="1" s="1"/>
  <c r="C1628" i="1"/>
  <c r="G1627" i="1"/>
  <c r="C1627" i="1"/>
  <c r="H1627" i="1" s="1"/>
  <c r="C1626" i="1"/>
  <c r="G1625" i="1"/>
  <c r="C1625" i="1"/>
  <c r="H1625" i="1" s="1"/>
  <c r="C1624" i="1"/>
  <c r="G1623" i="1"/>
  <c r="C1623" i="1"/>
  <c r="H1623" i="1" s="1"/>
  <c r="C1622" i="1"/>
  <c r="C1620" i="1"/>
  <c r="G1620" i="1" s="1"/>
  <c r="G1619" i="1"/>
  <c r="C1619" i="1"/>
  <c r="H1619" i="1" s="1"/>
  <c r="H1618" i="1"/>
  <c r="C1618" i="1"/>
  <c r="G1618" i="1" s="1"/>
  <c r="G1617" i="1"/>
  <c r="C1617" i="1"/>
  <c r="H1617" i="1" s="1"/>
  <c r="H1616" i="1"/>
  <c r="C1616" i="1"/>
  <c r="G1616" i="1" s="1"/>
  <c r="G1615" i="1"/>
  <c r="C1615" i="1"/>
  <c r="H1615" i="1" s="1"/>
  <c r="H1614" i="1"/>
  <c r="C1614" i="1"/>
  <c r="G1614" i="1" s="1"/>
  <c r="C1613" i="1"/>
  <c r="H1613" i="1" s="1"/>
  <c r="H1612" i="1"/>
  <c r="C1612" i="1"/>
  <c r="G1612" i="1" s="1"/>
  <c r="G1611" i="1"/>
  <c r="C1611" i="1"/>
  <c r="H1611" i="1" s="1"/>
  <c r="H1610" i="1"/>
  <c r="C1610" i="1"/>
  <c r="G1610" i="1" s="1"/>
  <c r="G1609" i="1"/>
  <c r="C1609" i="1"/>
  <c r="H1609" i="1" s="1"/>
  <c r="H1608" i="1"/>
  <c r="C1608" i="1"/>
  <c r="G1608" i="1" s="1"/>
  <c r="G1607" i="1"/>
  <c r="C1607" i="1"/>
  <c r="H1607" i="1" s="1"/>
  <c r="C1606" i="1"/>
  <c r="G1606" i="1" s="1"/>
  <c r="C1605" i="1"/>
  <c r="H1605" i="1" s="1"/>
  <c r="C1604" i="1"/>
  <c r="G1604" i="1" s="1"/>
  <c r="G1603" i="1"/>
  <c r="C1603" i="1"/>
  <c r="H1603" i="1" s="1"/>
  <c r="C1601" i="1"/>
  <c r="H1601" i="1" s="1"/>
  <c r="H1600" i="1"/>
  <c r="C1600" i="1"/>
  <c r="G1600" i="1" s="1"/>
  <c r="G1599" i="1"/>
  <c r="C1599" i="1"/>
  <c r="H1599" i="1" s="1"/>
  <c r="H1598" i="1"/>
  <c r="C1598" i="1"/>
  <c r="G1598" i="1" s="1"/>
  <c r="G1597" i="1"/>
  <c r="C1597" i="1"/>
  <c r="H1597" i="1" s="1"/>
  <c r="H1596" i="1"/>
  <c r="C1596" i="1"/>
  <c r="G1596" i="1" s="1"/>
  <c r="G1595" i="1"/>
  <c r="C1595" i="1"/>
  <c r="H1595" i="1" s="1"/>
  <c r="C1594" i="1"/>
  <c r="G1594" i="1" s="1"/>
  <c r="G1593" i="1"/>
  <c r="C1593" i="1"/>
  <c r="H1593" i="1" s="1"/>
  <c r="C1592" i="1"/>
  <c r="G1592" i="1" s="1"/>
  <c r="G1591" i="1"/>
  <c r="C1591" i="1"/>
  <c r="H1591" i="1" s="1"/>
  <c r="H1590" i="1"/>
  <c r="C1590" i="1"/>
  <c r="G1590" i="1" s="1"/>
  <c r="G1589" i="1"/>
  <c r="C1589" i="1"/>
  <c r="H1589" i="1" s="1"/>
  <c r="H1588" i="1"/>
  <c r="C1588" i="1"/>
  <c r="G1588" i="1" s="1"/>
  <c r="C1587" i="1"/>
  <c r="H1587" i="1" s="1"/>
  <c r="C1586" i="1"/>
  <c r="G1586" i="1" s="1"/>
  <c r="C1584" i="1"/>
  <c r="G1584" i="1" s="1"/>
  <c r="H1582" i="1"/>
  <c r="C1582" i="1"/>
  <c r="G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D1541" i="1"/>
  <c r="C1541" i="1"/>
  <c r="G1541" i="1" s="1"/>
  <c r="D1540" i="1"/>
  <c r="C1540" i="1"/>
  <c r="D1539" i="1"/>
  <c r="D1538"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C1510" i="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C1495" i="1"/>
  <c r="D1494" i="1"/>
  <c r="H1494" i="1" s="1"/>
  <c r="C1494" i="1"/>
  <c r="H1493" i="1"/>
  <c r="D1493" i="1"/>
  <c r="C1493" i="1"/>
  <c r="G1493" i="1" s="1"/>
  <c r="D1492" i="1"/>
  <c r="H1492" i="1" s="1"/>
  <c r="C1492" i="1"/>
  <c r="H1491" i="1"/>
  <c r="D1491" i="1"/>
  <c r="C1491" i="1"/>
  <c r="G1491" i="1" s="1"/>
  <c r="D1490" i="1"/>
  <c r="H1490" i="1" s="1"/>
  <c r="C1490" i="1"/>
  <c r="H1489" i="1"/>
  <c r="D1489" i="1"/>
  <c r="C1489" i="1"/>
  <c r="G1489" i="1" s="1"/>
  <c r="D1488" i="1"/>
  <c r="H1488" i="1" s="1"/>
  <c r="C1488" i="1"/>
  <c r="H1487" i="1"/>
  <c r="D1487" i="1"/>
  <c r="C1487" i="1"/>
  <c r="G1487" i="1" s="1"/>
  <c r="D1486" i="1"/>
  <c r="H1486" i="1" s="1"/>
  <c r="C1486" i="1"/>
  <c r="H1485" i="1"/>
  <c r="D1485" i="1"/>
  <c r="C1485" i="1"/>
  <c r="G1485" i="1" s="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H1460" i="1" s="1"/>
  <c r="C1460" i="1"/>
  <c r="H1459" i="1"/>
  <c r="D1459" i="1"/>
  <c r="C1459" i="1"/>
  <c r="G1459" i="1" s="1"/>
  <c r="D1458" i="1"/>
  <c r="H1458" i="1" s="1"/>
  <c r="C1458" i="1"/>
  <c r="H1457" i="1"/>
  <c r="D1457" i="1"/>
  <c r="C1457" i="1"/>
  <c r="G1457" i="1" s="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C1390" i="1"/>
  <c r="D1389" i="1"/>
  <c r="C1389" i="1"/>
  <c r="D1388" i="1"/>
  <c r="H1388" i="1" s="1"/>
  <c r="C1388" i="1"/>
  <c r="D1387" i="1"/>
  <c r="C1387" i="1"/>
  <c r="D1386" i="1"/>
  <c r="C1386" i="1"/>
  <c r="D1385" i="1"/>
  <c r="C1385" i="1"/>
  <c r="G1385" i="1" s="1"/>
  <c r="D1384" i="1"/>
  <c r="C1384" i="1"/>
  <c r="D1383" i="1"/>
  <c r="H1383" i="1" s="1"/>
  <c r="C1383" i="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D1339" i="1"/>
  <c r="H1339" i="1" s="1"/>
  <c r="C1339" i="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D1305" i="1"/>
  <c r="H1305" i="1" s="1"/>
  <c r="C1305" i="1"/>
  <c r="D1304" i="1"/>
  <c r="H1304" i="1" s="1"/>
  <c r="C1304" i="1"/>
  <c r="H1303" i="1"/>
  <c r="D1303" i="1"/>
  <c r="C1303" i="1"/>
  <c r="G1303" i="1" s="1"/>
  <c r="D1302" i="1"/>
  <c r="H1302" i="1" s="1"/>
  <c r="C1302" i="1"/>
  <c r="D1301" i="1"/>
  <c r="C1301" i="1"/>
  <c r="G1301" i="1" s="1"/>
  <c r="D1300" i="1"/>
  <c r="C1300" i="1"/>
  <c r="G1300" i="1" s="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D1291" i="1"/>
  <c r="C1291" i="1"/>
  <c r="D1290" i="1"/>
  <c r="C1290" i="1"/>
  <c r="G1290" i="1" s="1"/>
  <c r="D1289" i="1"/>
  <c r="C1289" i="1"/>
  <c r="G1289" i="1" s="1"/>
  <c r="D1288" i="1"/>
  <c r="C1288" i="1"/>
  <c r="G1288" i="1" s="1"/>
  <c r="D1287" i="1"/>
  <c r="C1287" i="1"/>
  <c r="D1286" i="1"/>
  <c r="C1286" i="1"/>
  <c r="G1286" i="1" s="1"/>
  <c r="D1285" i="1"/>
  <c r="C1285" i="1"/>
  <c r="G1285" i="1" s="1"/>
  <c r="D1284" i="1"/>
  <c r="C1284" i="1"/>
  <c r="G1284" i="1" s="1"/>
  <c r="D1283" i="1"/>
  <c r="C1283" i="1"/>
  <c r="G1283" i="1" s="1"/>
  <c r="D1282" i="1"/>
  <c r="C1282" i="1"/>
  <c r="G1282" i="1" s="1"/>
  <c r="D1281" i="1"/>
  <c r="C1281" i="1"/>
  <c r="D1280" i="1"/>
  <c r="C1280" i="1"/>
  <c r="G1280" i="1" s="1"/>
  <c r="D1279" i="1"/>
  <c r="C1279" i="1"/>
  <c r="G1279" i="1" s="1"/>
  <c r="D1278" i="1"/>
  <c r="C1278" i="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D1265" i="1"/>
  <c r="C1265" i="1"/>
  <c r="G1265" i="1" s="1"/>
  <c r="D1264" i="1"/>
  <c r="C1264" i="1"/>
  <c r="D1263" i="1"/>
  <c r="C1263" i="1"/>
  <c r="D1262" i="1"/>
  <c r="C1262" i="1"/>
  <c r="D1261" i="1"/>
  <c r="C1261" i="1"/>
  <c r="D1260" i="1"/>
  <c r="C1260" i="1"/>
  <c r="D1259" i="1"/>
  <c r="C1259" i="1"/>
  <c r="D1258" i="1"/>
  <c r="C1258" i="1"/>
  <c r="D1257" i="1"/>
  <c r="C1257" i="1"/>
  <c r="G1257" i="1" s="1"/>
  <c r="C1256" i="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D1206" i="1"/>
  <c r="C1206" i="1"/>
  <c r="G1206" i="1" s="1"/>
  <c r="D1205" i="1"/>
  <c r="C1205" i="1"/>
  <c r="G1205" i="1" s="1"/>
  <c r="D1204" i="1"/>
  <c r="C1204" i="1"/>
  <c r="G1204" i="1" s="1"/>
  <c r="D1203" i="1"/>
  <c r="C1203" i="1"/>
  <c r="G1203" i="1" s="1"/>
  <c r="D1202" i="1"/>
  <c r="C1202" i="1"/>
  <c r="G1202" i="1" s="1"/>
  <c r="D1201" i="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D1183" i="1"/>
  <c r="C1183" i="1"/>
  <c r="G1183" i="1" s="1"/>
  <c r="D1182" i="1"/>
  <c r="C1182" i="1"/>
  <c r="D1181" i="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D1165" i="1"/>
  <c r="C1165" i="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C1155" i="1"/>
  <c r="D1154" i="1"/>
  <c r="C1154" i="1"/>
  <c r="G1154" i="1" s="1"/>
  <c r="D1153" i="1"/>
  <c r="C1153" i="1"/>
  <c r="G1153" i="1" s="1"/>
  <c r="C1152"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D1061" i="1"/>
  <c r="C1061" i="1"/>
  <c r="D1060" i="1"/>
  <c r="C1060" i="1"/>
  <c r="D1059" i="1"/>
  <c r="C1059" i="1"/>
  <c r="D1058" i="1"/>
  <c r="C1058" i="1"/>
  <c r="H1058" i="1" s="1"/>
  <c r="D1057" i="1"/>
  <c r="C1057" i="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D1044" i="1"/>
  <c r="C1044" i="1"/>
  <c r="H1044" i="1" s="1"/>
  <c r="D1043" i="1"/>
  <c r="C1043" i="1"/>
  <c r="H1043" i="1" s="1"/>
  <c r="D1042" i="1"/>
  <c r="C1042" i="1"/>
  <c r="H1042" i="1" s="1"/>
  <c r="D1041" i="1"/>
  <c r="C1041" i="1"/>
  <c r="D1040" i="1"/>
  <c r="C1040" i="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D1030" i="1"/>
  <c r="C1030" i="1"/>
  <c r="H1030" i="1" s="1"/>
  <c r="D1029" i="1"/>
  <c r="C1029" i="1"/>
  <c r="H1029" i="1" s="1"/>
  <c r="D1028" i="1"/>
  <c r="C1028" i="1"/>
  <c r="H1028" i="1" s="1"/>
  <c r="D1027" i="1"/>
  <c r="C1027" i="1"/>
  <c r="D1026" i="1"/>
  <c r="C1026" i="1"/>
  <c r="H1026" i="1" s="1"/>
  <c r="D1025" i="1"/>
  <c r="C1025" i="1"/>
  <c r="H1025" i="1" s="1"/>
  <c r="C1024" i="1"/>
  <c r="D1023" i="1"/>
  <c r="C1023" i="1"/>
  <c r="H1023" i="1" s="1"/>
  <c r="D1022" i="1"/>
  <c r="C1022" i="1"/>
  <c r="D1021" i="1"/>
  <c r="C1021" i="1"/>
  <c r="H1021" i="1" s="1"/>
  <c r="D1020" i="1"/>
  <c r="C1020" i="1"/>
  <c r="H1020" i="1" s="1"/>
  <c r="D1019" i="1"/>
  <c r="C1019" i="1"/>
  <c r="H1019" i="1" s="1"/>
  <c r="D1018" i="1"/>
  <c r="C1018" i="1"/>
  <c r="H1018" i="1" s="1"/>
  <c r="C1017" i="1"/>
  <c r="D1016" i="1"/>
  <c r="C1016" i="1"/>
  <c r="H1016" i="1" s="1"/>
  <c r="D1015" i="1"/>
  <c r="C1015" i="1"/>
  <c r="D1014" i="1"/>
  <c r="C1014" i="1"/>
  <c r="H1014" i="1" s="1"/>
  <c r="D1013" i="1"/>
  <c r="C1013" i="1"/>
  <c r="C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D734" i="1"/>
  <c r="C734" i="1"/>
  <c r="H734" i="1" s="1"/>
  <c r="D733" i="1"/>
  <c r="C733" i="1"/>
  <c r="H733" i="1" s="1"/>
  <c r="D732" i="1"/>
  <c r="C732" i="1"/>
  <c r="H732" i="1" s="1"/>
  <c r="D731" i="1"/>
  <c r="C731" i="1"/>
  <c r="H731" i="1" s="1"/>
  <c r="D730" i="1"/>
  <c r="C730" i="1"/>
  <c r="H730" i="1" s="1"/>
  <c r="D729" i="1"/>
  <c r="C729" i="1"/>
  <c r="D728" i="1"/>
  <c r="C728" i="1"/>
  <c r="H728" i="1" s="1"/>
  <c r="D727" i="1"/>
  <c r="C727" i="1"/>
  <c r="D726" i="1"/>
  <c r="C726" i="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D677" i="1"/>
  <c r="C677" i="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D649" i="1"/>
  <c r="C649" i="1"/>
  <c r="H649" i="1" s="1"/>
  <c r="D648" i="1"/>
  <c r="C648" i="1"/>
  <c r="H648" i="1" s="1"/>
  <c r="D647" i="1"/>
  <c r="C647" i="1"/>
  <c r="H647" i="1" s="1"/>
  <c r="D646" i="1"/>
  <c r="C646" i="1"/>
  <c r="H646" i="1" s="1"/>
  <c r="D645" i="1"/>
  <c r="C645" i="1"/>
  <c r="H645" i="1" s="1"/>
  <c r="C642" i="1"/>
  <c r="D641" i="1"/>
  <c r="D636" i="1"/>
  <c r="C636" i="1"/>
  <c r="D635" i="1"/>
  <c r="C635"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G471" i="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3" i="1"/>
  <c r="C423" i="1"/>
  <c r="H423" i="1" s="1"/>
  <c r="D422" i="1"/>
  <c r="C422" i="1"/>
  <c r="D421" i="1"/>
  <c r="C421" i="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C374" i="1"/>
  <c r="D373" i="1"/>
  <c r="C373" i="1"/>
  <c r="H373" i="1" s="1"/>
  <c r="D372" i="1"/>
  <c r="C372" i="1"/>
  <c r="H372" i="1" s="1"/>
  <c r="D371" i="1"/>
  <c r="C371" i="1"/>
  <c r="H371" i="1" s="1"/>
  <c r="D370" i="1"/>
  <c r="C370" i="1"/>
  <c r="H370" i="1" s="1"/>
  <c r="D369" i="1"/>
  <c r="C369" i="1"/>
  <c r="H369" i="1" s="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C355"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H307" i="1"/>
  <c r="D307" i="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D300" i="1"/>
  <c r="H300" i="1" s="1"/>
  <c r="C300" i="1"/>
  <c r="D299" i="1"/>
  <c r="H299" i="1" s="1"/>
  <c r="C299" i="1"/>
  <c r="D298" i="1"/>
  <c r="H298" i="1" s="1"/>
  <c r="C298" i="1"/>
  <c r="G298" i="1" s="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H274" i="1"/>
  <c r="D274" i="1"/>
  <c r="C274" i="1"/>
  <c r="G274" i="1" s="1"/>
  <c r="D273" i="1"/>
  <c r="H273" i="1" s="1"/>
  <c r="C273" i="1"/>
  <c r="G273" i="1" s="1"/>
  <c r="D272" i="1"/>
  <c r="H272" i="1" s="1"/>
  <c r="C272" i="1"/>
  <c r="D271" i="1"/>
  <c r="H271" i="1" s="1"/>
  <c r="C271" i="1"/>
  <c r="G271" i="1" s="1"/>
  <c r="D270" i="1"/>
  <c r="H270" i="1" s="1"/>
  <c r="C270" i="1"/>
  <c r="D269" i="1"/>
  <c r="H269" i="1" s="1"/>
  <c r="C269" i="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H259" i="1"/>
  <c r="D259" i="1"/>
  <c r="C259" i="1"/>
  <c r="G259" i="1" s="1"/>
  <c r="D258" i="1"/>
  <c r="H258" i="1" s="1"/>
  <c r="C258" i="1"/>
  <c r="G258" i="1" s="1"/>
  <c r="D257" i="1"/>
  <c r="H257" i="1" s="1"/>
  <c r="C257" i="1"/>
  <c r="G257" i="1" s="1"/>
  <c r="D256" i="1"/>
  <c r="H256" i="1" s="1"/>
  <c r="C256" i="1"/>
  <c r="G256" i="1" s="1"/>
  <c r="H255" i="1"/>
  <c r="D255" i="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H241" i="1"/>
  <c r="D241" i="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H230" i="1"/>
  <c r="D230" i="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H224" i="1"/>
  <c r="D224" i="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C212" i="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C198" i="1"/>
  <c r="D197" i="1"/>
  <c r="H197" i="1" s="1"/>
  <c r="C197" i="1"/>
  <c r="G197" i="1" s="1"/>
  <c r="D196" i="1"/>
  <c r="H196" i="1" s="1"/>
  <c r="C196" i="1"/>
  <c r="G196" i="1" s="1"/>
  <c r="D195" i="1"/>
  <c r="H195" i="1" s="1"/>
  <c r="C195" i="1"/>
  <c r="G195" i="1" s="1"/>
  <c r="D194" i="1"/>
  <c r="H194" i="1" s="1"/>
  <c r="C194" i="1"/>
  <c r="G194" i="1" s="1"/>
  <c r="D193" i="1"/>
  <c r="H193" i="1" s="1"/>
  <c r="C193" i="1"/>
  <c r="G193" i="1" s="1"/>
  <c r="H192" i="1"/>
  <c r="D192" i="1"/>
  <c r="C192" i="1"/>
  <c r="G192" i="1" s="1"/>
  <c r="D191" i="1"/>
  <c r="H191" i="1" s="1"/>
  <c r="C191" i="1"/>
  <c r="G191" i="1" s="1"/>
  <c r="C190" i="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D178" i="1"/>
  <c r="H178" i="1" s="1"/>
  <c r="C178" i="1"/>
  <c r="D177" i="1"/>
  <c r="H177" i="1" s="1"/>
  <c r="C177" i="1"/>
  <c r="G177" i="1" s="1"/>
  <c r="D176" i="1"/>
  <c r="H176" i="1" s="1"/>
  <c r="C176" i="1"/>
  <c r="D175" i="1"/>
  <c r="H175" i="1" s="1"/>
  <c r="C175" i="1"/>
  <c r="C174" i="1"/>
  <c r="D173" i="1"/>
  <c r="H173" i="1" s="1"/>
  <c r="C173" i="1"/>
  <c r="G173" i="1" s="1"/>
  <c r="D172" i="1"/>
  <c r="H172" i="1" s="1"/>
  <c r="C172" i="1"/>
  <c r="G172" i="1" s="1"/>
  <c r="D171" i="1"/>
  <c r="H171" i="1" s="1"/>
  <c r="C171" i="1"/>
  <c r="D170" i="1"/>
  <c r="H170" i="1" s="1"/>
  <c r="C170" i="1"/>
  <c r="D169" i="1"/>
  <c r="H169" i="1" s="1"/>
  <c r="C169" i="1"/>
  <c r="D168" i="1"/>
  <c r="H168" i="1" s="1"/>
  <c r="C168" i="1"/>
  <c r="D167" i="1"/>
  <c r="H167" i="1" s="1"/>
  <c r="C167" i="1"/>
  <c r="D166" i="1"/>
  <c r="H166" i="1" s="1"/>
  <c r="C166" i="1"/>
  <c r="D165" i="1"/>
  <c r="H165" i="1" s="1"/>
  <c r="C165" i="1"/>
  <c r="G165" i="1" s="1"/>
  <c r="D164" i="1"/>
  <c r="H164" i="1" s="1"/>
  <c r="C164" i="1"/>
  <c r="D163" i="1"/>
  <c r="H163" i="1" s="1"/>
  <c r="C163" i="1"/>
  <c r="D162" i="1"/>
  <c r="H162" i="1" s="1"/>
  <c r="C162" i="1"/>
  <c r="D161" i="1"/>
  <c r="H161" i="1" s="1"/>
  <c r="C161" i="1"/>
  <c r="C160" i="1"/>
  <c r="D159" i="1"/>
  <c r="H159" i="1" s="1"/>
  <c r="C159" i="1"/>
  <c r="G159" i="1" s="1"/>
  <c r="D158" i="1"/>
  <c r="H158" i="1" s="1"/>
  <c r="C158" i="1"/>
  <c r="D157" i="1"/>
  <c r="H157" i="1" s="1"/>
  <c r="C157" i="1"/>
  <c r="G157" i="1" s="1"/>
  <c r="D156" i="1"/>
  <c r="H156" i="1" s="1"/>
  <c r="C156" i="1"/>
  <c r="D155" i="1"/>
  <c r="H155" i="1" s="1"/>
  <c r="C155" i="1"/>
  <c r="D154" i="1"/>
  <c r="H154" i="1" s="1"/>
  <c r="C154" i="1"/>
  <c r="G154" i="1" s="1"/>
  <c r="D153" i="1"/>
  <c r="H153" i="1" s="1"/>
  <c r="C153" i="1"/>
  <c r="D152" i="1"/>
  <c r="H152" i="1" s="1"/>
  <c r="C152" i="1"/>
  <c r="G152" i="1" s="1"/>
  <c r="D151" i="1"/>
  <c r="H151" i="1" s="1"/>
  <c r="C151" i="1"/>
  <c r="D150" i="1"/>
  <c r="H150" i="1" s="1"/>
  <c r="C150" i="1"/>
  <c r="C149"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H129" i="1"/>
  <c r="D129" i="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D122" i="1"/>
  <c r="H122" i="1" s="1"/>
  <c r="C122" i="1"/>
  <c r="D121" i="1"/>
  <c r="H121" i="1" s="1"/>
  <c r="C121" i="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H80" i="1"/>
  <c r="D80" i="1"/>
  <c r="C80" i="1"/>
  <c r="G80" i="1" s="1"/>
  <c r="C79" i="1"/>
  <c r="C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D65" i="1"/>
  <c r="H65" i="1" s="1"/>
  <c r="C65" i="1"/>
  <c r="G65" i="1" s="1"/>
  <c r="D64" i="1"/>
  <c r="H64" i="1" s="1"/>
  <c r="C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H51" i="1"/>
  <c r="D51" i="1"/>
  <c r="C51" i="1"/>
  <c r="G51" i="1" s="1"/>
  <c r="D50" i="1"/>
  <c r="H50" i="1" s="1"/>
  <c r="C50" i="1"/>
  <c r="G50" i="1" s="1"/>
  <c r="D49" i="1"/>
  <c r="H49" i="1" s="1"/>
  <c r="C49" i="1"/>
  <c r="G49" i="1" s="1"/>
  <c r="D48" i="1"/>
  <c r="H48" i="1" s="1"/>
  <c r="C48" i="1"/>
  <c r="G48" i="1" s="1"/>
  <c r="D47" i="1"/>
  <c r="H47" i="1" s="1"/>
  <c r="C47" i="1"/>
  <c r="G47" i="1" s="1"/>
  <c r="D46" i="1"/>
  <c r="H46" i="1" s="1"/>
  <c r="C46" i="1"/>
  <c r="G46" i="1" s="1"/>
  <c r="C45" i="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H16" i="1"/>
  <c r="D16" i="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C3" i="1"/>
  <c r="E320" i="9" l="1"/>
  <c r="B320" i="9" s="1"/>
  <c r="E324" i="9"/>
  <c r="B324" i="9" s="1"/>
  <c r="E326" i="9"/>
  <c r="B326" i="9" s="1"/>
  <c r="E329" i="9"/>
  <c r="G1389" i="1"/>
  <c r="G1387" i="1"/>
  <c r="H1390" i="1"/>
  <c r="E335" i="9"/>
  <c r="B335" i="9" s="1"/>
  <c r="H1389" i="1"/>
  <c r="H1387" i="1"/>
  <c r="H1386" i="1"/>
  <c r="H1385" i="1"/>
  <c r="H1384" i="1"/>
  <c r="G1339" i="1"/>
  <c r="G1305" i="1"/>
  <c r="G1292" i="1"/>
  <c r="G1291" i="1"/>
  <c r="G1278" i="1"/>
  <c r="G1281" i="1"/>
  <c r="G1287" i="1"/>
  <c r="G1258" i="1"/>
  <c r="G1263" i="1"/>
  <c r="G1262" i="1"/>
  <c r="G1264" i="1"/>
  <c r="G1266" i="1"/>
  <c r="G1259" i="1"/>
  <c r="G1260" i="1"/>
  <c r="G1261" i="1"/>
  <c r="F255" i="5"/>
  <c r="F256" i="5"/>
  <c r="G1256" i="1"/>
  <c r="D1255" i="1"/>
  <c r="H1255" i="1" s="1"/>
  <c r="F251" i="5"/>
  <c r="F252" i="5"/>
  <c r="G1383" i="1"/>
  <c r="G1182" i="1"/>
  <c r="G1184" i="1"/>
  <c r="E336" i="9"/>
  <c r="B336" i="9" s="1"/>
  <c r="G1166" i="1"/>
  <c r="G1165" i="1"/>
  <c r="G1152" i="1"/>
  <c r="D1155" i="1"/>
  <c r="G1155" i="1" s="1"/>
  <c r="E69" i="5"/>
  <c r="H1061" i="1"/>
  <c r="H1062" i="1"/>
  <c r="H1060" i="1"/>
  <c r="H1057" i="1"/>
  <c r="H1059" i="1"/>
  <c r="H1045" i="1"/>
  <c r="H1040" i="1"/>
  <c r="H1041" i="1"/>
  <c r="F35" i="5"/>
  <c r="H1033" i="1"/>
  <c r="H1031" i="1"/>
  <c r="H1027" i="1"/>
  <c r="E7" i="5"/>
  <c r="I22" i="3" s="1"/>
  <c r="D1017" i="1"/>
  <c r="H1017" i="1" s="1"/>
  <c r="D1024" i="1"/>
  <c r="H1024" i="1" s="1"/>
  <c r="F19" i="5"/>
  <c r="F12" i="5"/>
  <c r="F13" i="5"/>
  <c r="H1022" i="1"/>
  <c r="H1013" i="1"/>
  <c r="H1015" i="1"/>
  <c r="C1255" i="1"/>
  <c r="H25" i="3"/>
  <c r="C1201" i="1"/>
  <c r="G1201" i="1" s="1"/>
  <c r="F8" i="5"/>
  <c r="G1683" i="1"/>
  <c r="H1681" i="1"/>
  <c r="G1681" i="1"/>
  <c r="G1635" i="1"/>
  <c r="G1613" i="1"/>
  <c r="H1606" i="1"/>
  <c r="H1604" i="1"/>
  <c r="G1605" i="1"/>
  <c r="H1602" i="1"/>
  <c r="H1620" i="1"/>
  <c r="G1601" i="1"/>
  <c r="H1594" i="1"/>
  <c r="C1585" i="1"/>
  <c r="H1585" i="1" s="1"/>
  <c r="H1592" i="1"/>
  <c r="G1587" i="1"/>
  <c r="G1585" i="1"/>
  <c r="H1586" i="1"/>
  <c r="G1583" i="1"/>
  <c r="H1584" i="1"/>
  <c r="G1539" i="1"/>
  <c r="H1539" i="1"/>
  <c r="H1538" i="1"/>
  <c r="H1541" i="1"/>
  <c r="I1541" i="1" s="1"/>
  <c r="C1538" i="1"/>
  <c r="H1540" i="1"/>
  <c r="J1541" i="1"/>
  <c r="H33" i="3"/>
  <c r="G1510" i="1"/>
  <c r="D1510" i="1"/>
  <c r="H1510" i="1" s="1"/>
  <c r="F114" i="6"/>
  <c r="F115" i="6"/>
  <c r="G301" i="1"/>
  <c r="E307" i="9"/>
  <c r="B307" i="9" s="1"/>
  <c r="H636" i="1"/>
  <c r="H635" i="1"/>
  <c r="G299" i="1"/>
  <c r="H735" i="1"/>
  <c r="H729" i="1"/>
  <c r="H727" i="1"/>
  <c r="H726" i="1"/>
  <c r="H717" i="1"/>
  <c r="H678" i="1"/>
  <c r="H677" i="1"/>
  <c r="H676" i="1"/>
  <c r="H651" i="1"/>
  <c r="E37" i="9"/>
  <c r="B37" i="9" s="1"/>
  <c r="E312" i="9"/>
  <c r="B312" i="9" s="1"/>
  <c r="E311" i="9"/>
  <c r="B311" i="9" s="1"/>
  <c r="E322" i="9"/>
  <c r="B322" i="9" s="1"/>
  <c r="F412" i="4"/>
  <c r="H388" i="1"/>
  <c r="F393" i="4"/>
  <c r="H355" i="1"/>
  <c r="H368" i="1"/>
  <c r="H374" i="1"/>
  <c r="H375" i="1"/>
  <c r="E417" i="4"/>
  <c r="D412" i="1" s="1"/>
  <c r="F379" i="4"/>
  <c r="G300" i="1"/>
  <c r="H421" i="1"/>
  <c r="H422" i="1"/>
  <c r="G269" i="1"/>
  <c r="G270" i="1"/>
  <c r="G272" i="1"/>
  <c r="G212" i="1"/>
  <c r="F202" i="4"/>
  <c r="E202" i="4"/>
  <c r="D198" i="1" s="1"/>
  <c r="H198" i="1" s="1"/>
  <c r="F216" i="4"/>
  <c r="G190" i="1"/>
  <c r="F194" i="4"/>
  <c r="F242" i="9"/>
  <c r="B242" i="9" s="1"/>
  <c r="F240" i="9"/>
  <c r="F238" i="9"/>
  <c r="G179" i="1"/>
  <c r="E164" i="4"/>
  <c r="D160" i="1" s="1"/>
  <c r="H160" i="1" s="1"/>
  <c r="F178" i="4"/>
  <c r="G178" i="1"/>
  <c r="G176" i="1"/>
  <c r="G174" i="1"/>
  <c r="G175" i="1"/>
  <c r="G171" i="1"/>
  <c r="G170" i="1"/>
  <c r="G169" i="1"/>
  <c r="G168" i="1"/>
  <c r="G166" i="1"/>
  <c r="G167" i="1"/>
  <c r="F170" i="4"/>
  <c r="G164" i="1"/>
  <c r="G163" i="1"/>
  <c r="G161" i="1"/>
  <c r="G162" i="1"/>
  <c r="F165" i="4"/>
  <c r="G156" i="1"/>
  <c r="G158" i="1"/>
  <c r="G155" i="1"/>
  <c r="G153" i="1"/>
  <c r="G150" i="1"/>
  <c r="G151" i="1"/>
  <c r="G121" i="1"/>
  <c r="G122" i="1"/>
  <c r="G123" i="1"/>
  <c r="F126" i="4"/>
  <c r="G102" i="1"/>
  <c r="G108" i="1"/>
  <c r="G113" i="1"/>
  <c r="F106" i="4"/>
  <c r="G78" i="1"/>
  <c r="G79" i="1"/>
  <c r="G81" i="1"/>
  <c r="G66" i="1"/>
  <c r="E36" i="9"/>
  <c r="B36" i="9" s="1"/>
  <c r="F236" i="9"/>
  <c r="B236" i="9" s="1"/>
  <c r="E327" i="9"/>
  <c r="G64" i="1"/>
  <c r="F68" i="4"/>
  <c r="G327" i="1"/>
  <c r="G331" i="1"/>
  <c r="G335" i="1"/>
  <c r="G339" i="1"/>
  <c r="G343" i="1"/>
  <c r="G347" i="1"/>
  <c r="G353" i="1"/>
  <c r="G357" i="1"/>
  <c r="G361" i="1"/>
  <c r="G365" i="1"/>
  <c r="G369" i="1"/>
  <c r="G371" i="1"/>
  <c r="G375" i="1"/>
  <c r="G379" i="1"/>
  <c r="G383" i="1"/>
  <c r="G385" i="1"/>
  <c r="G389" i="1"/>
  <c r="G393" i="1"/>
  <c r="G397" i="1"/>
  <c r="G399" i="1"/>
  <c r="G403" i="1"/>
  <c r="G407" i="1"/>
  <c r="G409" i="1"/>
  <c r="G414" i="1"/>
  <c r="G416" i="1"/>
  <c r="G425" i="1"/>
  <c r="G427" i="1"/>
  <c r="G433" i="1"/>
  <c r="G435" i="1"/>
  <c r="G439" i="1"/>
  <c r="G443" i="1"/>
  <c r="G447" i="1"/>
  <c r="G451" i="1"/>
  <c r="G455" i="1"/>
  <c r="G459" i="1"/>
  <c r="G463" i="1"/>
  <c r="G465"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29" i="1"/>
  <c r="G631" i="1"/>
  <c r="G635"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2" i="1"/>
  <c r="G856" i="1"/>
  <c r="G860" i="1"/>
  <c r="G864" i="1"/>
  <c r="G868" i="1"/>
  <c r="G872" i="1"/>
  <c r="G876" i="1"/>
  <c r="G880" i="1"/>
  <c r="G884" i="1"/>
  <c r="G888" i="1"/>
  <c r="G892" i="1"/>
  <c r="G896" i="1"/>
  <c r="G900" i="1"/>
  <c r="G904" i="1"/>
  <c r="G908" i="1"/>
  <c r="G912" i="1"/>
  <c r="G916" i="1"/>
  <c r="G920" i="1"/>
  <c r="G924" i="1"/>
  <c r="G928" i="1"/>
  <c r="G932" i="1"/>
  <c r="G936" i="1"/>
  <c r="H940" i="1"/>
  <c r="G940" i="1"/>
  <c r="G325" i="1"/>
  <c r="G329" i="1"/>
  <c r="G333" i="1"/>
  <c r="G337" i="1"/>
  <c r="G341" i="1"/>
  <c r="G345" i="1"/>
  <c r="G349" i="1"/>
  <c r="G351" i="1"/>
  <c r="G355" i="1"/>
  <c r="G359" i="1"/>
  <c r="G363" i="1"/>
  <c r="G367" i="1"/>
  <c r="G373" i="1"/>
  <c r="G377" i="1"/>
  <c r="G381" i="1"/>
  <c r="G387" i="1"/>
  <c r="G391" i="1"/>
  <c r="G395" i="1"/>
  <c r="G401" i="1"/>
  <c r="G405" i="1"/>
  <c r="G411" i="1"/>
  <c r="G422" i="1"/>
  <c r="G429" i="1"/>
  <c r="G431" i="1"/>
  <c r="G437" i="1"/>
  <c r="G441" i="1"/>
  <c r="G445" i="1"/>
  <c r="G449" i="1"/>
  <c r="G453" i="1"/>
  <c r="G457" i="1"/>
  <c r="G461" i="1"/>
  <c r="G467" i="1"/>
  <c r="G469" i="1"/>
  <c r="H324" i="1"/>
  <c r="G324" i="1"/>
  <c r="G326" i="1"/>
  <c r="G328" i="1"/>
  <c r="G330" i="1"/>
  <c r="G332" i="1"/>
  <c r="G334" i="1"/>
  <c r="G336" i="1"/>
  <c r="G338" i="1"/>
  <c r="G340" i="1"/>
  <c r="G342" i="1"/>
  <c r="G344" i="1"/>
  <c r="G346" i="1"/>
  <c r="G348" i="1"/>
  <c r="G350" i="1"/>
  <c r="G352" i="1"/>
  <c r="G354" i="1"/>
  <c r="G356" i="1"/>
  <c r="G358" i="1"/>
  <c r="G360" i="1"/>
  <c r="G362" i="1"/>
  <c r="G364" i="1"/>
  <c r="G366" i="1"/>
  <c r="G368" i="1"/>
  <c r="G370" i="1"/>
  <c r="G372" i="1"/>
  <c r="G374" i="1"/>
  <c r="G376" i="1"/>
  <c r="G378" i="1"/>
  <c r="G380" i="1"/>
  <c r="G382" i="1"/>
  <c r="G384" i="1"/>
  <c r="G386" i="1"/>
  <c r="G388" i="1"/>
  <c r="G390" i="1"/>
  <c r="G392" i="1"/>
  <c r="G394" i="1"/>
  <c r="G396" i="1"/>
  <c r="G398" i="1"/>
  <c r="G400" i="1"/>
  <c r="G402" i="1"/>
  <c r="G404" i="1"/>
  <c r="G406" i="1"/>
  <c r="G408" i="1"/>
  <c r="G410" i="1"/>
  <c r="G415" i="1"/>
  <c r="G421" i="1"/>
  <c r="G423"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50" i="1"/>
  <c r="G854" i="1"/>
  <c r="G858" i="1"/>
  <c r="G862" i="1"/>
  <c r="G866" i="1"/>
  <c r="G870" i="1"/>
  <c r="G874" i="1"/>
  <c r="G878" i="1"/>
  <c r="G882" i="1"/>
  <c r="G886" i="1"/>
  <c r="G890" i="1"/>
  <c r="G894" i="1"/>
  <c r="G898" i="1"/>
  <c r="G902" i="1"/>
  <c r="G906" i="1"/>
  <c r="G910" i="1"/>
  <c r="G914" i="1"/>
  <c r="G918" i="1"/>
  <c r="G922" i="1"/>
  <c r="G926" i="1"/>
  <c r="G930" i="1"/>
  <c r="G934" i="1"/>
  <c r="G938"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8" i="1"/>
  <c r="H1209" i="1"/>
  <c r="H1210" i="1"/>
  <c r="H1211" i="1"/>
  <c r="H1212" i="1"/>
  <c r="H1213" i="1"/>
  <c r="H1214" i="1"/>
  <c r="H1215" i="1"/>
  <c r="H1216" i="1"/>
  <c r="H1217" i="1"/>
  <c r="H1218" i="1"/>
  <c r="H1219" i="1"/>
  <c r="H1220" i="1"/>
  <c r="H1221" i="1"/>
  <c r="H1222"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J1564" i="1"/>
  <c r="H1564" i="1"/>
  <c r="G1564" i="1"/>
  <c r="I1564" i="1" s="1"/>
  <c r="J1566" i="1"/>
  <c r="H1566" i="1"/>
  <c r="G1566" i="1"/>
  <c r="J1568" i="1"/>
  <c r="H1568" i="1"/>
  <c r="G1568" i="1"/>
  <c r="I1568" i="1" s="1"/>
  <c r="J1570" i="1"/>
  <c r="H1570" i="1"/>
  <c r="G1570" i="1"/>
  <c r="J1573" i="1"/>
  <c r="H1573" i="1"/>
  <c r="G1573" i="1"/>
  <c r="I1573" i="1" s="1"/>
  <c r="J1575" i="1"/>
  <c r="H1575" i="1"/>
  <c r="G1575" i="1"/>
  <c r="G1577" i="1"/>
  <c r="G1624" i="1"/>
  <c r="H1624" i="1"/>
  <c r="G1628" i="1"/>
  <c r="H1628"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G1684" i="1"/>
  <c r="H1684" i="1"/>
  <c r="E49" i="4"/>
  <c r="D45" i="1" s="1"/>
  <c r="H45" i="1" s="1"/>
  <c r="F135" i="4"/>
  <c r="F141" i="4"/>
  <c r="F308" i="4"/>
  <c r="D417" i="4"/>
  <c r="F431" i="4"/>
  <c r="D430" i="4"/>
  <c r="H1301" i="1"/>
  <c r="G1556" i="1"/>
  <c r="J1565" i="1"/>
  <c r="H1565" i="1"/>
  <c r="G1565" i="1"/>
  <c r="I1565" i="1" s="1"/>
  <c r="J1567" i="1"/>
  <c r="H1567" i="1"/>
  <c r="G1567" i="1"/>
  <c r="J1569" i="1"/>
  <c r="H1569" i="1"/>
  <c r="G1569" i="1"/>
  <c r="I1569" i="1" s="1"/>
  <c r="G1571" i="1"/>
  <c r="J1574" i="1"/>
  <c r="H1574" i="1"/>
  <c r="G1574" i="1"/>
  <c r="I1574" i="1" s="1"/>
  <c r="J1576" i="1"/>
  <c r="H1576" i="1"/>
  <c r="G1576" i="1"/>
  <c r="G1622" i="1"/>
  <c r="H1622" i="1"/>
  <c r="G1626" i="1"/>
  <c r="H1626" i="1"/>
  <c r="G1630" i="1"/>
  <c r="H1630" i="1"/>
  <c r="G1634" i="1"/>
  <c r="H1634" i="1"/>
  <c r="G1638" i="1"/>
  <c r="H1638" i="1"/>
  <c r="G1642" i="1"/>
  <c r="H1642" i="1"/>
  <c r="G1646" i="1"/>
  <c r="H1646" i="1"/>
  <c r="G1650" i="1"/>
  <c r="H1650" i="1"/>
  <c r="G1654" i="1"/>
  <c r="H1654" i="1"/>
  <c r="G1658" i="1"/>
  <c r="H1658" i="1"/>
  <c r="G1662" i="1"/>
  <c r="H1662" i="1"/>
  <c r="G1666" i="1"/>
  <c r="H1666" i="1"/>
  <c r="G1670" i="1"/>
  <c r="H1670" i="1"/>
  <c r="G1674" i="1"/>
  <c r="H1674" i="1"/>
  <c r="G1678" i="1"/>
  <c r="H1678" i="1"/>
  <c r="G1682" i="1"/>
  <c r="H1682" i="1"/>
  <c r="G1686" i="1"/>
  <c r="H1686" i="1"/>
  <c r="D6" i="4"/>
  <c r="F7" i="4"/>
  <c r="F61" i="4"/>
  <c r="F107" i="4"/>
  <c r="D152" i="4"/>
  <c r="G1401" i="1"/>
  <c r="G1495" i="1"/>
  <c r="H1495" i="1"/>
  <c r="G1497" i="1"/>
  <c r="G1499" i="1"/>
  <c r="G1501" i="1"/>
  <c r="G1503" i="1"/>
  <c r="G1505" i="1"/>
  <c r="G1507" i="1"/>
  <c r="G1509" i="1"/>
  <c r="G1511" i="1"/>
  <c r="G1513" i="1"/>
  <c r="G1515" i="1"/>
  <c r="G1517" i="1"/>
  <c r="G1519" i="1"/>
  <c r="G1521" i="1"/>
  <c r="G1523" i="1"/>
  <c r="G1525" i="1"/>
  <c r="G1527" i="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E7" i="4"/>
  <c r="F82" i="4"/>
  <c r="F83" i="4"/>
  <c r="F112" i="4"/>
  <c r="E153" i="4"/>
  <c r="F160" i="4"/>
  <c r="D418" i="4"/>
  <c r="F360" i="4"/>
  <c r="E418" i="4"/>
  <c r="D413" i="1" s="1"/>
  <c r="E430" i="4"/>
  <c r="G1547" i="1"/>
  <c r="F222" i="4"/>
  <c r="F274" i="4"/>
  <c r="F309" i="4"/>
  <c r="F355" i="4"/>
  <c r="F361" i="4"/>
  <c r="F407" i="4"/>
  <c r="F427" i="4"/>
  <c r="F432" i="4"/>
  <c r="F480" i="4"/>
  <c r="F492" i="4"/>
  <c r="E640" i="4"/>
  <c r="D634" i="1" s="1"/>
  <c r="D647" i="4"/>
  <c r="F426" i="4"/>
  <c r="E648" i="4"/>
  <c r="D642" i="1" s="1"/>
  <c r="G642" i="1" s="1"/>
  <c r="D640" i="4"/>
  <c r="F535" i="4"/>
  <c r="D44" i="8"/>
  <c r="F585" i="4"/>
  <c r="F607" i="4"/>
  <c r="D70" i="5"/>
  <c r="G315" i="9"/>
  <c r="G316" i="9"/>
  <c r="F150" i="5"/>
  <c r="E337" i="9"/>
  <c r="B337" i="9" s="1"/>
  <c r="F197" i="5"/>
  <c r="D203" i="5"/>
  <c r="D219" i="5"/>
  <c r="F297" i="5"/>
  <c r="F5" i="6"/>
  <c r="D141" i="6"/>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309" i="9"/>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80" i="9"/>
  <c r="G179" i="9"/>
  <c r="E179" i="9" s="1"/>
  <c r="B179" i="9" s="1"/>
  <c r="G178" i="9"/>
  <c r="E178" i="9" s="1"/>
  <c r="B178" i="9" s="1"/>
  <c r="G177" i="9"/>
  <c r="E177" i="9" s="1"/>
  <c r="B177" i="9" s="1"/>
  <c r="G176" i="9"/>
  <c r="E176" i="9" s="1"/>
  <c r="B176" i="9" s="1"/>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H179" i="9"/>
  <c r="I10" i="9"/>
  <c r="H19" i="9"/>
  <c r="E19" i="9" s="1"/>
  <c r="B19" i="9" s="1"/>
  <c r="F89" i="5"/>
  <c r="H316" i="9"/>
  <c r="H315" i="9"/>
  <c r="F178" i="5"/>
  <c r="B346" i="9"/>
  <c r="E345" i="9"/>
  <c r="I10" i="3" s="1"/>
  <c r="B303" i="9"/>
  <c r="B317" i="9"/>
  <c r="B321" i="9"/>
  <c r="B325" i="9"/>
  <c r="B329" i="9"/>
  <c r="B333" i="9"/>
  <c r="B230" i="9"/>
  <c r="B232" i="9"/>
  <c r="B234" i="9"/>
  <c r="B238" i="9"/>
  <c r="B240" i="9"/>
  <c r="B244" i="9"/>
  <c r="B246" i="9"/>
  <c r="B248" i="9"/>
  <c r="B250" i="9"/>
  <c r="B252" i="9"/>
  <c r="B254" i="9"/>
  <c r="B256" i="9"/>
  <c r="B258" i="9"/>
  <c r="B260" i="9"/>
  <c r="B262" i="9"/>
  <c r="B264" i="9"/>
  <c r="B266" i="9"/>
  <c r="B268" i="9"/>
  <c r="B270" i="9"/>
  <c r="B272" i="9"/>
  <c r="B274" i="9"/>
  <c r="B276" i="9"/>
  <c r="B278" i="9"/>
  <c r="B280" i="9"/>
  <c r="B305" i="9"/>
  <c r="B319" i="9"/>
  <c r="B323" i="9"/>
  <c r="B327" i="9"/>
  <c r="B331" i="9"/>
  <c r="B283" i="9"/>
  <c r="B285" i="9"/>
  <c r="B287" i="9"/>
  <c r="B289" i="9"/>
  <c r="B291" i="9"/>
  <c r="G1255" i="1" l="1"/>
  <c r="I23" i="3"/>
  <c r="D1074" i="1"/>
  <c r="E6" i="5"/>
  <c r="H299" i="9" s="1"/>
  <c r="F7" i="5"/>
  <c r="D1012" i="1"/>
  <c r="H1012" i="1" s="1"/>
  <c r="G1017" i="1"/>
  <c r="G1012" i="1"/>
  <c r="G198" i="1"/>
  <c r="G160" i="1"/>
  <c r="F164" i="4"/>
  <c r="E309" i="9"/>
  <c r="B309" i="9" s="1"/>
  <c r="F141" i="6"/>
  <c r="H31" i="3"/>
  <c r="C1537" i="1"/>
  <c r="G348" i="9"/>
  <c r="E348" i="9" s="1"/>
  <c r="G339" i="9"/>
  <c r="E339" i="9" s="1"/>
  <c r="B339" i="9" s="1"/>
  <c r="F219" i="5"/>
  <c r="C1223" i="1"/>
  <c r="E315" i="9"/>
  <c r="B315" i="9" s="1"/>
  <c r="K1481" i="9"/>
  <c r="G344" i="9"/>
  <c r="E344" i="9" s="1"/>
  <c r="B344" i="9" s="1"/>
  <c r="C1621" i="1"/>
  <c r="I39" i="3"/>
  <c r="F647" i="4"/>
  <c r="C641" i="1"/>
  <c r="F418" i="4"/>
  <c r="C413" i="1"/>
  <c r="E152" i="4"/>
  <c r="F152" i="4" s="1"/>
  <c r="D149" i="1"/>
  <c r="E6" i="4"/>
  <c r="F6" i="4" s="1"/>
  <c r="D3" i="1"/>
  <c r="D299" i="4"/>
  <c r="H18" i="3"/>
  <c r="C148" i="1"/>
  <c r="H24" i="9"/>
  <c r="D422" i="4"/>
  <c r="D300" i="4"/>
  <c r="H17" i="3"/>
  <c r="C2" i="1"/>
  <c r="H642" i="1"/>
  <c r="G45" i="1"/>
  <c r="F228" i="9"/>
  <c r="B228" i="9" s="1"/>
  <c r="B207" i="9"/>
  <c r="G338" i="9"/>
  <c r="E338" i="9" s="1"/>
  <c r="B338" i="9" s="1"/>
  <c r="F203" i="5"/>
  <c r="D177" i="5"/>
  <c r="C1207" i="1"/>
  <c r="E316" i="9"/>
  <c r="B316" i="9" s="1"/>
  <c r="D69" i="5"/>
  <c r="F70" i="5"/>
  <c r="C1075" i="1"/>
  <c r="G343" i="9"/>
  <c r="E343" i="9" s="1"/>
  <c r="F640" i="4"/>
  <c r="C634" i="1"/>
  <c r="E639" i="4"/>
  <c r="D633" i="1" s="1"/>
  <c r="D424" i="1"/>
  <c r="I1581" i="1"/>
  <c r="I1579" i="1"/>
  <c r="I1562" i="1"/>
  <c r="I1560" i="1"/>
  <c r="I1558" i="1"/>
  <c r="I1553" i="1"/>
  <c r="I1551" i="1"/>
  <c r="I1549" i="1"/>
  <c r="F153" i="4"/>
  <c r="G24" i="9"/>
  <c r="I1576" i="1"/>
  <c r="I1567" i="1"/>
  <c r="D639" i="4"/>
  <c r="F430" i="4"/>
  <c r="C424" i="1"/>
  <c r="F417" i="4"/>
  <c r="C412" i="1"/>
  <c r="I1575" i="1"/>
  <c r="I1570" i="1"/>
  <c r="I1566" i="1"/>
  <c r="F49" i="4"/>
  <c r="D1011" i="1" l="1"/>
  <c r="E24" i="9"/>
  <c r="H412" i="1"/>
  <c r="G412" i="1"/>
  <c r="H424" i="1"/>
  <c r="G424" i="1"/>
  <c r="F69" i="5"/>
  <c r="D6" i="5"/>
  <c r="H23" i="3"/>
  <c r="C1074" i="1"/>
  <c r="G1207" i="1"/>
  <c r="H1207" i="1"/>
  <c r="C296" i="1"/>
  <c r="H3" i="1"/>
  <c r="G3" i="1"/>
  <c r="H149" i="1"/>
  <c r="G149" i="1"/>
  <c r="H413" i="1"/>
  <c r="G413" i="1"/>
  <c r="H641" i="1"/>
  <c r="G641" i="1"/>
  <c r="B348" i="9"/>
  <c r="E347" i="9"/>
  <c r="F639" i="4"/>
  <c r="C633" i="1"/>
  <c r="H1075" i="1"/>
  <c r="G1075" i="1"/>
  <c r="B24" i="9"/>
  <c r="H634" i="1"/>
  <c r="G634" i="1"/>
  <c r="B343" i="9"/>
  <c r="E342" i="9"/>
  <c r="D176" i="5"/>
  <c r="F177" i="5"/>
  <c r="H24" i="3"/>
  <c r="C1181" i="1"/>
  <c r="D643" i="4"/>
  <c r="C417" i="1"/>
  <c r="D301" i="4"/>
  <c r="D423" i="4"/>
  <c r="C295" i="1"/>
  <c r="E422" i="4"/>
  <c r="F422" i="4" s="1"/>
  <c r="I17" i="3"/>
  <c r="D2" i="1"/>
  <c r="E299" i="4"/>
  <c r="I18" i="3"/>
  <c r="D148" i="1"/>
  <c r="G148" i="1" s="1"/>
  <c r="H1621" i="1"/>
  <c r="G1621" i="1"/>
  <c r="H11" i="3"/>
  <c r="G1223" i="1"/>
  <c r="H1223" i="1"/>
  <c r="G1537" i="1"/>
  <c r="H1537" i="1"/>
  <c r="H9" i="3"/>
  <c r="E423" i="4" l="1"/>
  <c r="E424" i="4" s="1"/>
  <c r="D419" i="1" s="1"/>
  <c r="E301" i="4"/>
  <c r="D297" i="1" s="1"/>
  <c r="D295" i="1"/>
  <c r="G295" i="1" s="1"/>
  <c r="E300" i="4"/>
  <c r="D644" i="4"/>
  <c r="D425" i="4"/>
  <c r="C418" i="1"/>
  <c r="G20" i="9"/>
  <c r="F301" i="4"/>
  <c r="C297" i="1"/>
  <c r="D645" i="4"/>
  <c r="C637" i="1"/>
  <c r="G2" i="1"/>
  <c r="G1181" i="1"/>
  <c r="H1181" i="1"/>
  <c r="H633" i="1"/>
  <c r="G633" i="1"/>
  <c r="H148" i="1"/>
  <c r="H1074" i="1"/>
  <c r="G1074" i="1"/>
  <c r="G306" i="9"/>
  <c r="E306" i="9" s="1"/>
  <c r="B306" i="9" s="1"/>
  <c r="G299" i="9"/>
  <c r="E299" i="9" s="1"/>
  <c r="F6" i="5"/>
  <c r="C1011" i="1"/>
  <c r="K3" i="9"/>
  <c r="I9" i="3"/>
  <c r="N3" i="9"/>
  <c r="I11" i="3"/>
  <c r="E643" i="4"/>
  <c r="D417" i="1"/>
  <c r="H417" i="1" s="1"/>
  <c r="F299" i="4"/>
  <c r="D424" i="4"/>
  <c r="H2" i="1"/>
  <c r="F176" i="5"/>
  <c r="C1180" i="1"/>
  <c r="G417" i="1" l="1"/>
  <c r="G1180" i="1"/>
  <c r="H1180" i="1"/>
  <c r="H8" i="3"/>
  <c r="H1011" i="1"/>
  <c r="G1011" i="1"/>
  <c r="B299" i="9"/>
  <c r="F645" i="4"/>
  <c r="C639" i="1"/>
  <c r="C420" i="1"/>
  <c r="D296" i="1"/>
  <c r="F300" i="4"/>
  <c r="E644" i="4"/>
  <c r="E425" i="4"/>
  <c r="D420" i="1" s="1"/>
  <c r="D418" i="1"/>
  <c r="G418" i="1" s="1"/>
  <c r="H20" i="9"/>
  <c r="E20" i="9" s="1"/>
  <c r="B20" i="9" s="1"/>
  <c r="F424" i="4"/>
  <c r="C419" i="1"/>
  <c r="H295" i="1"/>
  <c r="D637" i="1"/>
  <c r="H637" i="1" s="1"/>
  <c r="F643" i="4"/>
  <c r="G297" i="1"/>
  <c r="H297" i="1"/>
  <c r="F423" i="4"/>
  <c r="D646" i="4"/>
  <c r="C638" i="1"/>
  <c r="F425" i="4" l="1"/>
  <c r="D650" i="4"/>
  <c r="C640" i="1"/>
  <c r="E646" i="4"/>
  <c r="D638" i="1"/>
  <c r="H638" i="1" s="1"/>
  <c r="H418" i="1"/>
  <c r="M3" i="9"/>
  <c r="G296" i="1"/>
  <c r="H296" i="1"/>
  <c r="G637" i="1"/>
  <c r="F644" i="4"/>
  <c r="E645" i="4"/>
  <c r="H419" i="1"/>
  <c r="G419" i="1"/>
  <c r="H420" i="1"/>
  <c r="G420" i="1"/>
  <c r="D649" i="4"/>
  <c r="G638" i="1" l="1"/>
  <c r="E649" i="4"/>
  <c r="F649" i="4" s="1"/>
  <c r="D639" i="1"/>
  <c r="E650" i="4"/>
  <c r="D640" i="1"/>
  <c r="H640" i="1" s="1"/>
  <c r="F646" i="4"/>
  <c r="H19" i="3"/>
  <c r="C643" i="1"/>
  <c r="H334" i="9"/>
  <c r="G334" i="9"/>
  <c r="F650" i="4"/>
  <c r="H20" i="3"/>
  <c r="C644" i="1"/>
  <c r="G640" i="1" l="1"/>
  <c r="I20" i="3"/>
  <c r="D644" i="1"/>
  <c r="H639" i="1"/>
  <c r="G639" i="1"/>
  <c r="E334" i="9"/>
  <c r="G297" i="9"/>
  <c r="E297" i="9" s="1"/>
  <c r="B297" i="9" s="1"/>
  <c r="I19" i="3"/>
  <c r="D643" i="1"/>
  <c r="G643" i="1" s="1"/>
  <c r="H7" i="3" l="1"/>
  <c r="J3" i="9" s="1"/>
  <c r="G644" i="1"/>
  <c r="H643" i="1"/>
  <c r="B334" i="9"/>
  <c r="E298" i="9"/>
  <c r="I8" i="3" s="1"/>
  <c r="H644" i="1"/>
  <c r="G295" i="9" l="1"/>
  <c r="H295" i="9"/>
  <c r="L293" i="9"/>
  <c r="F293" i="9" s="1"/>
  <c r="H18" i="9"/>
  <c r="G18" i="9"/>
  <c r="G22" i="9"/>
  <c r="I6" i="9"/>
  <c r="J7" i="9"/>
  <c r="K8" i="9"/>
  <c r="J11" i="9"/>
  <c r="K12" i="9"/>
  <c r="H15" i="9"/>
  <c r="G16" i="9"/>
  <c r="G17" i="9"/>
  <c r="H21" i="9"/>
  <c r="I5" i="9"/>
  <c r="J6" i="9"/>
  <c r="K7" i="9"/>
  <c r="I9" i="9"/>
  <c r="J10" i="9"/>
  <c r="K11" i="9"/>
  <c r="I13" i="9"/>
  <c r="G15" i="9"/>
  <c r="H16" i="9"/>
  <c r="H17" i="9"/>
  <c r="K6" i="9"/>
  <c r="J9" i="9"/>
  <c r="K10" i="9"/>
  <c r="J13" i="9"/>
  <c r="L16" i="9"/>
  <c r="K5" i="9"/>
  <c r="I7" i="9"/>
  <c r="J8" i="9"/>
  <c r="K9" i="9"/>
  <c r="I11" i="9"/>
  <c r="K13" i="9"/>
  <c r="M16" i="9"/>
  <c r="J17" i="9"/>
  <c r="J5" i="9"/>
  <c r="I8" i="9"/>
  <c r="I12" i="9"/>
  <c r="M15" i="9"/>
  <c r="I17" i="9"/>
  <c r="H22" i="9"/>
  <c r="J12" i="9"/>
  <c r="L15" i="9"/>
  <c r="F15" i="9" s="1"/>
  <c r="G21" i="9"/>
  <c r="E21" i="9" s="1"/>
  <c r="B21" i="9" s="1"/>
  <c r="E7" i="9" l="1"/>
  <c r="B7" i="9" s="1"/>
  <c r="E8" i="9"/>
  <c r="B8" i="9" s="1"/>
  <c r="F16" i="9"/>
  <c r="F14" i="9" s="1"/>
  <c r="E5" i="9"/>
  <c r="B5" i="9" s="1"/>
  <c r="E13" i="9"/>
  <c r="B13" i="9" s="1"/>
  <c r="E10" i="9"/>
  <c r="B10" i="9" s="1"/>
  <c r="E17" i="9"/>
  <c r="B17" i="9" s="1"/>
  <c r="E22" i="9"/>
  <c r="B22" i="9" s="1"/>
  <c r="E12" i="9"/>
  <c r="B12" i="9" s="1"/>
  <c r="E11" i="9"/>
  <c r="B11" i="9" s="1"/>
  <c r="E15" i="9"/>
  <c r="E9" i="9"/>
  <c r="B9" i="9" s="1"/>
  <c r="E16" i="9"/>
  <c r="E6" i="9"/>
  <c r="B6" i="9" s="1"/>
  <c r="E18" i="9"/>
  <c r="B18" i="9" s="1"/>
  <c r="B293" i="9"/>
  <c r="F23" i="9"/>
  <c r="E295" i="9"/>
  <c r="B16" i="9" l="1"/>
  <c r="F3" i="9"/>
  <c r="B15" i="9"/>
  <c r="E14" i="9"/>
  <c r="I13" i="3" s="1"/>
  <c r="B295" i="9"/>
  <c r="E23" i="9"/>
  <c r="I7" i="3" s="1"/>
  <c r="E4" i="9"/>
  <c r="E3" i="9" l="1"/>
</calcChain>
</file>

<file path=xl/sharedStrings.xml><?xml version="1.0" encoding="utf-8"?>
<sst xmlns="http://schemas.openxmlformats.org/spreadsheetml/2006/main" count="4733" uniqueCount="3656">
  <si>
    <t>Obveznik:</t>
  </si>
  <si>
    <t>22961 - O.Š. KALNIK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</si>
  <si>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</si>
  <si>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</si>
  <si>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</si>
  <si>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</si>
  <si>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</si>
  <si>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</si>
  <si>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</si>
  <si>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</si>
  <si>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</si>
  <si>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</si>
  <si>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</si>
  <si>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</si>
  <si>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</si>
  <si>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</si>
  <si>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</si>
  <si>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</si>
  <si>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</si>
  <si>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</si>
  <si>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</si>
  <si>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</si>
  <si>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</si>
  <si>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</si>
  <si>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</si>
  <si>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</si>
  <si>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</si>
  <si>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</si>
  <si>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</si>
  <si>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</si>
  <si>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</si>
  <si>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</si>
  <si>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</si>
  <si>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</si>
  <si>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</si>
  <si>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</si>
  <si>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</si>
  <si>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</si>
  <si>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</si>
  <si>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</si>
  <si>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</si>
  <si>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</si>
  <si>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</si>
  <si>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</si>
  <si>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</si>
  <si>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</si>
  <si>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</si>
  <si>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</si>
  <si>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</si>
  <si>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</si>
  <si>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</si>
  <si>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</si>
  <si>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</si>
  <si>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</si>
  <si>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</si>
  <si>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</si>
  <si>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</si>
  <si>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</si>
  <si>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</si>
  <si>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</si>
  <si>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</si>
  <si>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</si>
  <si>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</si>
  <si>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</si>
  <si>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</si>
  <si>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</si>
  <si>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</si>
  <si>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</si>
  <si>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</si>
  <si>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</si>
  <si>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</si>
  <si>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</si>
  <si>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</si>
  <si>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</si>
  <si>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</si>
  <si>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</si>
  <si>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</si>
  <si>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</si>
  <si>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</si>
  <si>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</si>
  <si>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</si>
  <si>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</si>
  <si>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</si>
  <si>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</si>
  <si>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</si>
  <si>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</si>
  <si>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</si>
  <si>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</si>
  <si>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</si>
  <si>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</si>
  <si>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</si>
  <si>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</si>
  <si>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</si>
  <si>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</si>
  <si>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</si>
  <si>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</si>
  <si>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</si>
  <si>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</si>
  <si>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</si>
  <si>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</si>
  <si>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</si>
  <si>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</si>
  <si>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</si>
  <si>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</si>
  <si>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</si>
  <si>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</si>
  <si>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</si>
  <si>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</si>
  <si>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</si>
  <si>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</si>
  <si>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</si>
  <si>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</si>
  <si>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</si>
  <si>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</si>
  <si>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</si>
  <si>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</si>
  <si>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</si>
  <si>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</si>
  <si>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</si>
  <si>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</si>
  <si>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</si>
  <si>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</si>
  <si>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</si>
  <si>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</si>
  <si>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</si>
  <si>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</si>
  <si>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</si>
  <si>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</si>
  <si>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</si>
  <si>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</si>
  <si>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</si>
  <si>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</si>
  <si>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</si>
  <si>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</si>
  <si>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</si>
  <si>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</si>
  <si>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</si>
  <si>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</si>
  <si>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</si>
  <si>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</si>
  <si>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</si>
  <si>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</si>
  <si>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</si>
  <si>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</si>
  <si>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</si>
  <si>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</si>
  <si>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</si>
  <si>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</si>
  <si>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</si>
  <si>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</si>
  <si>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</si>
  <si>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</si>
  <si>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</si>
  <si>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</si>
  <si>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</si>
  <si>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</si>
  <si>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</si>
  <si>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</si>
  <si>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</si>
  <si>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</si>
  <si>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</si>
  <si>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</si>
  <si>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</si>
  <si>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</si>
  <si>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</si>
  <si>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</si>
  <si>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</si>
  <si>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</si>
  <si>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</si>
  <si>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</si>
  <si>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</si>
  <si>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</si>
  <si>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</si>
  <si>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</si>
  <si>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</si>
  <si>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</si>
  <si>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</si>
  <si>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</si>
  <si>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</si>
  <si>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</si>
  <si>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</si>
  <si>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</si>
  <si>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</si>
  <si>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</si>
  <si>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</si>
  <si>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</si>
  <si>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</si>
  <si>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</si>
  <si>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</si>
  <si>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</si>
  <si>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</si>
  <si>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</si>
  <si>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</si>
  <si>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</si>
  <si>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</si>
  <si>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</si>
  <si>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</si>
  <si>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</si>
  <si>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</si>
  <si>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</si>
  <si>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</si>
  <si>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</si>
  <si>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</si>
  <si>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</si>
  <si>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</si>
  <si>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</si>
  <si>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</si>
  <si>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</si>
  <si>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</si>
  <si>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</si>
  <si>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</si>
  <si>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</si>
  <si>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</si>
  <si>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</si>
  <si>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</si>
  <si>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</si>
  <si>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</si>
  <si>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</si>
  <si>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</si>
  <si>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</si>
  <si>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</si>
  <si>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</si>
  <si>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</si>
  <si>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</si>
  <si>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</si>
  <si>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</si>
  <si>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</si>
  <si>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</si>
  <si>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</si>
  <si>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</si>
  <si>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</si>
  <si>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</si>
  <si>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</si>
  <si>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</si>
  <si>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</si>
  <si>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</si>
  <si>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</si>
  <si>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</si>
  <si>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</si>
  <si>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</si>
  <si>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</si>
  <si>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</si>
  <si>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</si>
  <si>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</si>
  <si>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</si>
  <si>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</si>
  <si>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</si>
  <si>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</si>
  <si>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</si>
  <si>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</si>
  <si>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</si>
  <si>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</si>
  <si>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</si>
  <si>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</si>
  <si>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</si>
  <si>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</si>
  <si>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</si>
  <si>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</si>
  <si>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</si>
  <si>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</si>
  <si>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</si>
  <si>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</si>
  <si>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</si>
  <si>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</si>
  <si>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</si>
  <si>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</si>
  <si>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</si>
  <si>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</si>
  <si>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</si>
  <si>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</si>
  <si>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</si>
  <si>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</si>
  <si>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</si>
  <si>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</si>
  <si>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</si>
  <si>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</si>
  <si>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</si>
  <si>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</si>
  <si>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</si>
  <si>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</si>
  <si>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</si>
  <si>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</si>
  <si>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</si>
  <si>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</si>
  <si>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</si>
  <si>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</si>
  <si>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</si>
  <si>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</si>
  <si>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</si>
  <si>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</si>
  <si>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</si>
  <si>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</si>
  <si>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</si>
  <si>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</si>
  <si>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</si>
  <si>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</si>
  <si>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</si>
  <si>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</si>
  <si>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</si>
  <si>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</si>
  <si>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</si>
  <si>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</si>
  <si>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</si>
  <si>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</si>
  <si>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</si>
  <si>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</si>
  <si>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</si>
  <si>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</si>
  <si>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</si>
  <si>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</si>
  <si>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</si>
  <si>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</si>
  <si>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</si>
  <si>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</si>
  <si>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</si>
  <si>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</si>
  <si>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</si>
  <si>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</si>
  <si>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</si>
  <si>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</si>
  <si>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</si>
  <si>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</si>
  <si>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</si>
  <si>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</si>
  <si>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</si>
  <si>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</si>
  <si>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</si>
  <si>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</si>
  <si>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</si>
  <si>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</si>
  <si>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</si>
  <si>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</si>
  <si>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</si>
  <si>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</si>
  <si>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</si>
  <si>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</si>
  <si>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</si>
  <si>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</si>
  <si>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</si>
  <si>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</si>
  <si>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</si>
  <si>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</si>
  <si>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</si>
  <si>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</si>
  <si>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</si>
  <si>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</si>
  <si>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</si>
  <si>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</si>
  <si>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</si>
  <si>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</si>
  <si>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</si>
  <si>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</si>
  <si>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</si>
  <si>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</si>
  <si>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</si>
  <si>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</si>
  <si>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</si>
  <si>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</si>
  <si>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</si>
  <si>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</si>
  <si>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</si>
  <si>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</si>
  <si>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</si>
  <si>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</si>
  <si>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</si>
  <si>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</si>
  <si>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</si>
  <si>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</si>
  <si>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</si>
  <si>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</si>
  <si>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</si>
  <si>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</si>
  <si>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</si>
  <si>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</si>
  <si>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</si>
  <si>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</si>
  <si>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</si>
  <si>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</si>
  <si>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</si>
  <si>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</si>
  <si>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</si>
  <si>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</si>
  <si>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</si>
  <si>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</si>
  <si>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</si>
  <si>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</si>
  <si>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</si>
  <si>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</si>
  <si>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</si>
  <si>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</si>
  <si>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</si>
  <si>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</si>
  <si>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</si>
  <si>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</si>
  <si>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</si>
  <si>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</si>
  <si>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</si>
  <si>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</si>
  <si>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</si>
  <si>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</si>
  <si>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</si>
  <si>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</si>
  <si>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</si>
  <si>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</si>
  <si>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</si>
  <si>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</si>
  <si>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</si>
  <si>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</si>
  <si>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</si>
  <si>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</si>
  <si>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</si>
  <si>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</si>
  <si>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</si>
  <si>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</si>
  <si>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</si>
  <si>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</si>
  <si>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</si>
  <si>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</si>
  <si>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</si>
  <si>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</si>
  <si>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</si>
  <si>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</si>
  <si>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</si>
  <si>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</si>
  <si>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</si>
  <si>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</si>
  <si>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</si>
  <si>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</si>
  <si>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</si>
  <si>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</si>
  <si>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</si>
  <si>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</si>
  <si>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</si>
  <si>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</si>
  <si>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</si>
  <si>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</si>
  <si>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</si>
  <si>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</si>
  <si>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</si>
  <si>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</si>
  <si>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</si>
  <si>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</si>
  <si>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</si>
  <si>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</si>
  <si>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</si>
  <si>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</si>
  <si>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</si>
  <si>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</si>
  <si>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</si>
  <si>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</si>
  <si>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</si>
  <si>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</si>
  <si>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</si>
  <si>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</si>
  <si>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</si>
  <si>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</si>
  <si>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</si>
  <si>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</si>
  <si>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</si>
  <si>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</si>
  <si>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</si>
  <si>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</si>
  <si>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</si>
  <si>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</si>
  <si>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</si>
  <si>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</si>
  <si>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</si>
  <si>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</si>
  <si>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</si>
  <si>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</si>
  <si>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</si>
  <si>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</si>
  <si>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</si>
  <si>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</si>
  <si>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</si>
  <si>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</si>
  <si>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</si>
  <si>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</si>
  <si>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</si>
  <si>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</si>
  <si>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</si>
  <si>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</si>
  <si>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</si>
  <si>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</si>
  <si>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</si>
  <si>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</si>
  <si>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</si>
  <si>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</si>
  <si>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</si>
  <si>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</si>
  <si>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</si>
  <si>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</si>
  <si>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</si>
  <si>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</si>
  <si>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</si>
  <si>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</si>
  <si>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</si>
  <si>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</si>
  <si>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</si>
  <si>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</si>
  <si>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</si>
  <si>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</si>
  <si>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</si>
  <si>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</si>
  <si>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</si>
  <si>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</si>
  <si>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</si>
  <si>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</si>
  <si>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</si>
  <si>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</si>
  <si>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</si>
  <si>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</si>
  <si>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</si>
  <si>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</si>
  <si>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</si>
  <si>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</si>
  <si>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</si>
  <si>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</si>
  <si>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</si>
  <si>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</si>
  <si>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</si>
  <si>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</si>
  <si>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</si>
  <si>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</si>
  <si>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</si>
  <si>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</si>
  <si>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</si>
  <si>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</si>
  <si>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</si>
  <si>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</si>
  <si>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</si>
  <si>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</si>
  <si>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</si>
  <si>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</si>
  <si>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</si>
  <si>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</si>
  <si>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</si>
  <si>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</si>
  <si>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</si>
  <si>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</si>
  <si>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</si>
  <si>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</si>
  <si>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</si>
  <si>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</si>
  <si>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</si>
  <si>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</si>
  <si>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</si>
  <si>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</si>
  <si>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</si>
  <si>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</si>
  <si>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</si>
  <si>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</si>
  <si>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</si>
  <si>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</si>
  <si>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</si>
  <si>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</si>
  <si>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</si>
  <si>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</si>
  <si>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</si>
  <si>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</si>
  <si>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</si>
  <si>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</si>
  <si>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</si>
  <si>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</si>
  <si>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</si>
  <si>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</si>
  <si>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</si>
  <si>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</si>
  <si>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</si>
  <si>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</si>
  <si>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</si>
  <si>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</si>
  <si>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</si>
  <si>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</si>
  <si>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</si>
  <si>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</si>
  <si>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</si>
  <si>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</si>
  <si>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</si>
  <si>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</si>
  <si>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</si>
  <si>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</si>
  <si>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</si>
  <si>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</si>
  <si>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</si>
  <si>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</si>
  <si>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</si>
  <si>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</si>
  <si>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</si>
  <si>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</si>
  <si>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</si>
  <si>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</si>
  <si>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</si>
  <si>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</si>
  <si>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</si>
  <si>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</si>
  <si>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</si>
  <si>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</si>
  <si>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</si>
  <si>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</si>
  <si>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</si>
  <si>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</si>
  <si>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</si>
  <si>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</si>
  <si>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</si>
  <si>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</si>
  <si>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</si>
  <si>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</si>
  <si>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</si>
  <si>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</si>
  <si>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</si>
  <si>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</si>
  <si>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</si>
  <si>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</si>
  <si>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</si>
  <si>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</si>
  <si>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</si>
  <si>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</si>
  <si>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</si>
  <si>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</si>
  <si>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</si>
  <si>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</si>
  <si>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</si>
  <si>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</si>
  <si>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</si>
  <si>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</si>
  <si>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</si>
  <si>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</si>
  <si>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</si>
  <si>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</si>
  <si>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</si>
  <si>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</si>
  <si>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</si>
  <si>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</si>
  <si>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</si>
  <si>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</si>
  <si>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</si>
  <si>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</si>
  <si>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</si>
  <si>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</si>
  <si>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</si>
  <si>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</si>
  <si>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</si>
  <si>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</si>
  <si>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</si>
  <si>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</si>
  <si>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</si>
  <si>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</si>
  <si>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</si>
  <si>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</si>
  <si>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</si>
  <si>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</si>
  <si>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</si>
  <si>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</si>
  <si>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</si>
  <si>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</si>
  <si>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</si>
  <si>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</si>
  <si>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</si>
  <si>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</si>
  <si>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</si>
  <si>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</si>
  <si>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</si>
  <si>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</si>
  <si>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</si>
  <si>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</si>
  <si>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</si>
  <si>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</si>
  <si>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</si>
  <si>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</si>
  <si>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</si>
  <si>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</si>
  <si>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</si>
  <si>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</si>
  <si>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</si>
  <si>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</si>
  <si>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</si>
  <si>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</si>
  <si>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</si>
  <si>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</si>
  <si>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</si>
  <si>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</si>
  <si>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</si>
  <si>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</si>
  <si>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</si>
  <si>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</si>
  <si>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</si>
  <si>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</si>
  <si>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</si>
  <si>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</si>
  <si>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</si>
  <si>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</si>
  <si>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</si>
  <si>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</si>
  <si>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</si>
  <si>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</si>
  <si>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</si>
  <si>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</si>
  <si>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</si>
  <si>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</si>
  <si>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</si>
  <si>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</si>
  <si>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</si>
  <si>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</si>
  <si>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</si>
  <si>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</si>
  <si>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</si>
  <si>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</si>
  <si>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</si>
  <si>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</si>
  <si>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</si>
  <si>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</si>
  <si>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</si>
  <si>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</si>
  <si>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</si>
  <si>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</si>
  <si>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</si>
  <si>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</si>
  <si>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</si>
  <si>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</si>
  <si>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</si>
  <si>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</si>
  <si>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</si>
  <si>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</si>
  <si>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</si>
  <si>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</si>
  <si>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</si>
  <si>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</si>
  <si>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</si>
  <si>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</si>
  <si>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</si>
  <si>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</si>
  <si>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</si>
  <si>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</si>
  <si>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</si>
  <si>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</si>
  <si>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</si>
  <si>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</si>
  <si>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</si>
  <si>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</si>
  <si>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</si>
  <si>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</si>
  <si>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</si>
  <si>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</si>
  <si>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</si>
  <si>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</si>
  <si>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</si>
  <si>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</si>
  <si>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</si>
  <si>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</si>
  <si>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</si>
  <si>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</si>
  <si>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</si>
  <si>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</si>
  <si>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</si>
  <si>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</si>
  <si>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</si>
  <si>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</si>
  <si>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</si>
  <si>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</si>
  <si>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</si>
  <si>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</si>
  <si>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</si>
  <si>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</si>
  <si>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</si>
  <si>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</si>
  <si>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</si>
  <si>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</si>
  <si>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</si>
  <si>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</si>
  <si>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</si>
  <si>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</si>
  <si>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</si>
  <si>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</si>
  <si>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</si>
  <si>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</si>
  <si>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</si>
  <si>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</si>
  <si>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</si>
  <si>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</si>
  <si>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</si>
  <si>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</si>
  <si>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</si>
  <si>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</si>
  <si>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</si>
  <si>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</si>
  <si>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</si>
  <si>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</si>
  <si>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</si>
  <si>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</si>
  <si>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</si>
  <si>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</si>
  <si>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</si>
  <si>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</si>
  <si>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</si>
  <si>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</si>
  <si>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</si>
  <si>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</si>
  <si>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</si>
  <si>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</si>
  <si>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</si>
  <si>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</si>
  <si>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</si>
  <si>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</si>
  <si>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</si>
  <si>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</si>
  <si>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</si>
  <si>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</si>
  <si>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</si>
  <si>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</si>
  <si>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</si>
  <si>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</si>
  <si>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</si>
  <si>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</si>
  <si>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</si>
  <si>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</si>
  <si>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</si>
  <si>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</si>
  <si>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</si>
  <si>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</si>
  <si>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</si>
  <si>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</si>
  <si>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</si>
  <si>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</si>
  <si>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</si>
  <si>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</si>
  <si>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</si>
  <si>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</si>
  <si>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</si>
  <si>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</si>
  <si>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</si>
  <si>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</si>
  <si>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</si>
  <si>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</si>
  <si>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</si>
  <si>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</si>
  <si>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</si>
  <si>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</si>
  <si>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</si>
  <si>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</si>
  <si>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</si>
  <si>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</si>
  <si>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</si>
  <si>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</si>
  <si>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</si>
  <si>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</si>
  <si>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</si>
  <si>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</si>
  <si>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</si>
  <si>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</si>
  <si>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</si>
  <si>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</si>
  <si>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</si>
  <si>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</si>
  <si>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</si>
  <si>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</si>
  <si>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</si>
  <si>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</si>
  <si>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</si>
  <si>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</si>
  <si>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</si>
  <si>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</si>
  <si>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</si>
  <si>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</si>
  <si>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</si>
  <si>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</si>
  <si>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</si>
  <si>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</si>
  <si>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</si>
  <si>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</si>
  <si>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</si>
  <si>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</si>
  <si>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</si>
  <si>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</si>
  <si>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</si>
  <si>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</si>
  <si>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</si>
  <si>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</si>
  <si>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</si>
  <si>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</si>
  <si>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</si>
  <si>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</si>
  <si>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</si>
  <si>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</si>
  <si>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</si>
  <si>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</si>
  <si>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</si>
  <si>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</si>
  <si>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</si>
  <si>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</si>
  <si>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</si>
  <si>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</si>
  <si>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</si>
  <si>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</si>
  <si>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</si>
  <si>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</si>
  <si>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</si>
  <si>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</si>
  <si>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</si>
  <si>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</si>
  <si>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</si>
  <si>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</si>
  <si>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</si>
  <si>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</si>
  <si>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</si>
  <si>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</si>
  <si>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</si>
  <si>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</si>
  <si>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</si>
  <si>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</si>
  <si>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</si>
  <si>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</si>
  <si>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</si>
  <si>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</si>
  <si>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</si>
  <si>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</si>
  <si>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</si>
  <si>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</si>
  <si>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</si>
  <si>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</si>
  <si>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</si>
  <si>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</si>
  <si>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</si>
  <si>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</si>
  <si>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</si>
  <si>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</si>
  <si>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</si>
  <si>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</si>
  <si>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</si>
  <si>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</si>
  <si>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</si>
  <si>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</si>
  <si>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</si>
  <si>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</si>
  <si>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</si>
  <si>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</si>
  <si>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</si>
  <si>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</si>
  <si>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</si>
  <si>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</si>
  <si>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</si>
  <si>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</si>
  <si>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</si>
  <si>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</si>
  <si>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</si>
  <si>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</si>
  <si>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</si>
  <si>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</si>
  <si>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</si>
  <si>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</si>
  <si>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</si>
  <si>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</si>
  <si>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</si>
  <si>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</si>
  <si>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</si>
  <si>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</si>
  <si>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</si>
  <si>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</si>
  <si>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</si>
  <si>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</si>
  <si>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</si>
  <si>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</si>
  <si>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</si>
  <si>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</si>
  <si>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</si>
  <si>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</si>
  <si>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</si>
  <si>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</si>
  <si>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</si>
  <si>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</si>
  <si>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</si>
  <si>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</si>
  <si>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</si>
  <si>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</si>
  <si>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</si>
  <si>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</si>
  <si>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</si>
  <si>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</si>
  <si>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</si>
  <si>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</si>
  <si>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</si>
  <si>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</si>
  <si>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</si>
  <si>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</si>
  <si>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</si>
  <si>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</si>
  <si>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</si>
  <si>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</si>
  <si>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</si>
  <si>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</si>
  <si>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</si>
  <si>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</si>
  <si>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</si>
  <si>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</si>
  <si>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</si>
  <si>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</si>
  <si>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</si>
  <si>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</si>
  <si>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</si>
  <si>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</si>
  <si>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</si>
  <si>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</si>
  <si>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</si>
  <si>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</si>
  <si>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</si>
  <si>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</si>
  <si>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</si>
  <si>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</si>
  <si>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</si>
  <si>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</si>
  <si>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</si>
  <si>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</si>
  <si>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</si>
  <si>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</si>
  <si>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</si>
  <si>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</si>
  <si>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</si>
  <si>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</si>
  <si>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</si>
  <si>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</si>
  <si>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</si>
  <si>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</si>
  <si>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</si>
  <si>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</si>
  <si>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</si>
  <si>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</si>
  <si>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</si>
  <si>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</si>
  <si>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</si>
  <si>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</si>
  <si>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</si>
  <si>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</si>
  <si>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</si>
  <si>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</si>
  <si>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</si>
  <si>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</si>
  <si>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</si>
  <si>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</si>
  <si>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</si>
  <si>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</si>
  <si>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</si>
  <si>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</si>
  <si>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</si>
  <si>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</si>
  <si>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</si>
  <si>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</si>
  <si>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</si>
  <si>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</si>
  <si>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</si>
  <si>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</si>
  <si>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</si>
  <si>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</si>
  <si>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</si>
  <si>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</si>
  <si>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</si>
  <si>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</si>
  <si>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</si>
  <si>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</si>
  <si>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</si>
  <si>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</si>
  <si>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</si>
  <si>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</si>
  <si>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</si>
  <si>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</si>
  <si>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</si>
  <si>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</si>
  <si>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</si>
  <si>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</si>
  <si>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</si>
  <si>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</si>
  <si>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</si>
  <si>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</si>
  <si>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</si>
  <si>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</si>
  <si>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</si>
  <si>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</si>
  <si>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</si>
  <si>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</si>
  <si>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</si>
  <si>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</si>
  <si>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</si>
  <si>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</si>
  <si>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</si>
  <si>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</si>
  <si>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</si>
  <si>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</si>
  <si>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</si>
  <si>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</si>
  <si>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</si>
  <si>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</si>
  <si>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</si>
  <si>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</si>
  <si>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</si>
  <si>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</si>
  <si>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</si>
  <si>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</si>
  <si>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</si>
  <si>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</si>
  <si>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</si>
  <si>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</si>
  <si>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</si>
  <si>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</si>
  <si>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</si>
  <si>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</si>
  <si>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</si>
  <si>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</si>
  <si>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</si>
  <si>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</si>
  <si>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</si>
  <si>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</si>
  <si>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</si>
  <si>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</si>
  <si>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</si>
  <si>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</si>
  <si>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</si>
  <si>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</si>
  <si>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</si>
  <si>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</si>
  <si>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</si>
  <si>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</si>
  <si>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</si>
  <si>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</si>
  <si>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</si>
  <si>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</si>
  <si>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</si>
  <si>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</si>
  <si>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</si>
  <si>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</si>
  <si>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</si>
  <si>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</si>
  <si>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</si>
  <si>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</si>
  <si>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</si>
  <si>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</si>
  <si>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</si>
  <si>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</si>
  <si>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</si>
  <si>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</si>
  <si>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</si>
  <si>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</si>
  <si>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</si>
  <si>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</si>
  <si>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</si>
  <si>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</si>
  <si>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</si>
  <si>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</si>
  <si>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</si>
  <si>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</si>
  <si>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</si>
  <si>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</si>
  <si>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</si>
  <si>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</si>
  <si>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</si>
  <si>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</si>
  <si>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</si>
  <si>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</si>
  <si>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</si>
  <si>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</si>
  <si>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</si>
  <si>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</si>
  <si>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</si>
  <si>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</si>
  <si>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</si>
  <si>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</si>
  <si>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</si>
  <si>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</si>
  <si>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</si>
  <si>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</si>
  <si>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</si>
  <si>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</si>
  <si>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</si>
  <si>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</si>
  <si>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</si>
  <si>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</si>
  <si>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</si>
  <si>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</si>
  <si>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</si>
  <si>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</si>
  <si>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</si>
  <si>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</si>
  <si>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</si>
  <si>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</si>
  <si>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</si>
  <si>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</si>
  <si>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</si>
  <si>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</si>
  <si>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</si>
  <si>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</si>
  <si>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</si>
  <si>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</si>
  <si>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</si>
  <si>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</si>
  <si>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</si>
  <si>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</si>
  <si>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</si>
  <si>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</si>
  <si>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</si>
  <si>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</si>
  <si>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</si>
  <si>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</si>
  <si>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</si>
  <si>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</si>
  <si>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</si>
  <si>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</si>
  <si>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</si>
  <si>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</si>
  <si>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</si>
  <si>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</si>
  <si>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</si>
  <si>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</si>
  <si>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</si>
  <si>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</si>
  <si>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</si>
  <si>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</si>
  <si>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</si>
  <si>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</si>
  <si>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</si>
  <si>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</si>
  <si>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</si>
  <si>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</si>
  <si>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</si>
  <si>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</si>
  <si>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</si>
  <si>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</si>
  <si>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</si>
  <si>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</si>
  <si>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</si>
  <si>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</si>
  <si>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</si>
  <si>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</si>
  <si>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</si>
  <si>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</si>
  <si>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</si>
  <si>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</si>
  <si>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</si>
  <si>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</si>
  <si>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</si>
  <si>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</si>
  <si>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</si>
  <si>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</si>
  <si>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</si>
  <si>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</si>
  <si>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</si>
  <si>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</si>
  <si>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</si>
  <si>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</si>
  <si>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</si>
  <si>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</si>
  <si>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</si>
  <si>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</si>
  <si>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</si>
  <si>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</si>
  <si>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</si>
  <si>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</si>
  <si>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</si>
  <si>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</si>
  <si>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</si>
  <si>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</si>
  <si>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</si>
  <si>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</si>
  <si>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</si>
  <si>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</si>
  <si>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</si>
  <si>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</si>
  <si>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</si>
  <si>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</si>
  <si>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</si>
  <si>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</si>
  <si>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</si>
  <si>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</si>
  <si>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</si>
  <si>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</si>
  <si>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</si>
  <si>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</si>
  <si>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</si>
  <si>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</si>
  <si>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</si>
  <si>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</si>
  <si>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</si>
  <si>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</si>
  <si>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</si>
  <si>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</si>
  <si>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</si>
  <si>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</si>
  <si>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</si>
  <si>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</si>
  <si>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</si>
  <si>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</si>
  <si>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</si>
  <si>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</si>
  <si>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</si>
  <si>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</si>
  <si>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</si>
  <si>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</si>
  <si>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</si>
  <si>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</si>
  <si>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</si>
  <si>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</si>
  <si>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</si>
  <si>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</si>
  <si>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</si>
  <si>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</si>
  <si>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</si>
  <si>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</si>
  <si>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</si>
  <si>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</si>
  <si>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</si>
  <si>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</si>
  <si>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</si>
  <si>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</si>
  <si>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</si>
  <si>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</si>
  <si>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</si>
  <si>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</si>
  <si>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</si>
  <si>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</si>
  <si>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</si>
  <si>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</si>
  <si>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</si>
  <si>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</si>
  <si>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</si>
  <si>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</si>
  <si>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</si>
  <si>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</si>
  <si>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</si>
  <si>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</si>
  <si>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</si>
  <si>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</si>
  <si>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</si>
  <si>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</si>
  <si>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</si>
  <si>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</si>
  <si>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</si>
  <si>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</si>
  <si>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</si>
  <si>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</si>
  <si>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</si>
  <si>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</si>
  <si>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</si>
  <si>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</si>
  <si>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</si>
  <si>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</si>
  <si>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</si>
  <si>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</si>
  <si>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</si>
  <si>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</si>
  <si>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</si>
  <si>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</si>
  <si>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</si>
  <si>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</si>
  <si>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</si>
  <si>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</si>
  <si>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</si>
  <si>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</si>
  <si>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</si>
  <si>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</si>
  <si>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</si>
  <si>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</si>
  <si>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</si>
  <si>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</si>
  <si>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</si>
  <si>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</si>
  <si>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</si>
  <si>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</si>
  <si>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</si>
  <si>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</si>
  <si>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</si>
  <si>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</si>
  <si>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</si>
  <si>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</si>
  <si>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</si>
  <si>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</si>
  <si>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</si>
  <si>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</si>
  <si>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</si>
  <si>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</si>
  <si>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</si>
  <si>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</si>
  <si>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</si>
  <si>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</si>
  <si>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</si>
  <si>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</si>
  <si>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</si>
  <si>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</si>
  <si>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</si>
  <si>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</si>
  <si>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</si>
  <si>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</si>
  <si>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</si>
  <si>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</si>
  <si>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</si>
  <si>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</si>
  <si>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</si>
  <si>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</si>
  <si>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</si>
  <si>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</si>
  <si>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</si>
  <si>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</si>
  <si>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</si>
  <si>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</si>
  <si>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</si>
  <si>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</si>
  <si>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</si>
  <si>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</si>
  <si>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</si>
  <si>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</si>
  <si>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</si>
  <si>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</si>
  <si>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</si>
  <si>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</si>
  <si>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</si>
  <si>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</si>
  <si>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</si>
  <si>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</si>
  <si>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</si>
  <si>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</si>
  <si>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</si>
  <si>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</si>
  <si>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</si>
  <si>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</si>
  <si>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</si>
  <si>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</si>
  <si>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</si>
  <si>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</si>
  <si>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</si>
  <si>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</si>
  <si>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</si>
  <si>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</si>
  <si>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</si>
  <si>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</si>
  <si>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</si>
  <si>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</si>
  <si>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</si>
  <si>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</si>
  <si>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</si>
  <si>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</si>
  <si>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</si>
  <si>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</si>
  <si>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</si>
  <si>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</si>
  <si>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</si>
  <si>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</si>
  <si>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</si>
  <si>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</si>
  <si>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</si>
  <si>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</si>
  <si>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</si>
  <si>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</si>
  <si>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</si>
  <si>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</si>
  <si>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</si>
  <si>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</si>
  <si>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</si>
  <si>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</si>
  <si>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</si>
  <si>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</si>
  <si>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</si>
  <si>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</si>
  <si>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</si>
  <si>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</si>
  <si>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</si>
  <si>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</si>
  <si>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</si>
  <si>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</si>
  <si>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</si>
  <si>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</si>
  <si>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</si>
  <si>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</si>
  <si>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</si>
  <si>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</si>
  <si>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</si>
  <si>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</si>
  <si>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</si>
  <si>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</si>
  <si>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</si>
  <si>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</si>
  <si>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</si>
  <si>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</si>
  <si>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</si>
  <si>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</si>
  <si>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</si>
  <si>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</si>
  <si>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</si>
  <si>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</si>
  <si>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</si>
  <si>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</si>
  <si>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</si>
  <si>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</si>
  <si>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</si>
  <si>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</si>
  <si>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</si>
  <si>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</si>
  <si>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</si>
  <si>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</si>
  <si>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</si>
  <si>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</si>
  <si>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</si>
  <si>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</si>
  <si>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</si>
  <si>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</si>
  <si>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</si>
  <si>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</si>
  <si>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</si>
  <si>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</si>
  <si>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</si>
  <si>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</si>
  <si>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</si>
  <si>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</si>
  <si>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</si>
  <si>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</si>
  <si>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</si>
  <si>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</si>
  <si>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</si>
  <si>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</si>
  <si>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</si>
  <si>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</si>
  <si>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</si>
  <si>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</si>
  <si>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</si>
  <si>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</si>
  <si>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</si>
  <si>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</si>
  <si>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</si>
  <si>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</si>
  <si>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</si>
  <si>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</si>
  <si>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</si>
  <si>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</si>
  <si>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</si>
  <si>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</si>
  <si>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</si>
  <si>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</si>
  <si>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</si>
  <si>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</si>
  <si>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</si>
  <si>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</si>
  <si>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</si>
  <si>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</si>
  <si>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</si>
  <si>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</si>
  <si>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</si>
  <si>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</si>
  <si>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</si>
  <si>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</si>
  <si>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</si>
  <si>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</si>
  <si>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</si>
  <si>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</si>
  <si>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</si>
  <si>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</si>
  <si>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</si>
  <si>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</si>
  <si>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</si>
  <si>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</si>
  <si>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</si>
  <si>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</si>
  <si>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</si>
  <si>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</si>
  <si>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</si>
  <si>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</si>
  <si>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</si>
  <si>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</si>
  <si>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</si>
  <si>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</si>
  <si>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</si>
  <si>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</si>
  <si>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</si>
  <si>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</si>
  <si>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</si>
  <si>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</si>
  <si>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</si>
  <si>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</si>
  <si>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</si>
  <si>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</si>
  <si>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</si>
  <si>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</si>
  <si>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</si>
  <si>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</si>
  <si>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</si>
  <si>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</si>
  <si>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</si>
  <si>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</si>
  <si>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</si>
  <si>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</si>
  <si>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</si>
  <si>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</si>
  <si>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</si>
  <si>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</si>
  <si>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</si>
  <si>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</si>
  <si>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</si>
  <si>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</si>
  <si>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</si>
  <si>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</si>
  <si>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</si>
  <si>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</si>
  <si>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</si>
  <si>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</si>
  <si>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</si>
  <si>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</si>
  <si>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</si>
  <si>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</si>
  <si>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</si>
  <si>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</si>
  <si>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</si>
  <si>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</si>
  <si>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</si>
  <si>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</si>
  <si>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</si>
  <si>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</si>
  <si>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</si>
  <si>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</si>
  <si>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</si>
  <si>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</si>
  <si>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</si>
  <si>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</si>
  <si>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</si>
  <si>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</si>
  <si>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</si>
  <si>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</si>
  <si>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</si>
  <si>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</si>
  <si>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</si>
  <si>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</si>
  <si>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</si>
  <si>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</si>
  <si>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</si>
  <si>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</si>
  <si>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</si>
  <si>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</si>
  <si>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</si>
  <si>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</si>
  <si>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</si>
  <si>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</si>
  <si>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</si>
  <si>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</si>
  <si>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</si>
  <si>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</si>
  <si>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</si>
  <si>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</si>
  <si>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</si>
  <si>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</si>
  <si>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</si>
  <si>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</si>
  <si>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</si>
  <si>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</si>
  <si>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</si>
  <si>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</si>
  <si>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</si>
  <si>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</si>
  <si>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</si>
  <si>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</si>
  <si>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</si>
  <si>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</si>
  <si>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</si>
  <si>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</si>
  <si>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</si>
  <si>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</si>
  <si>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</si>
  <si>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</si>
  <si>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</si>
  <si>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</si>
  <si>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</si>
  <si>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</si>
  <si>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</si>
  <si>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</si>
  <si>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</si>
  <si>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</si>
  <si>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</si>
  <si>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</si>
  <si>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</si>
  <si>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</si>
  <si>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</si>
  <si>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</si>
  <si>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</si>
  <si>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</si>
  <si>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</si>
  <si>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</si>
  <si>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</si>
  <si>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</si>
  <si>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</si>
  <si>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</si>
  <si>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</si>
  <si>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</si>
  <si>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</si>
  <si>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</si>
  <si>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</si>
  <si>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</si>
  <si>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</si>
  <si>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</si>
  <si>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</si>
  <si>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</si>
  <si>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</si>
  <si>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</si>
  <si>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</si>
  <si>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</si>
  <si>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</si>
  <si>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</si>
  <si>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</si>
  <si>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</si>
  <si>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</si>
  <si>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</si>
  <si>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</si>
  <si>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</si>
  <si>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</si>
  <si>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</si>
  <si>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</si>
  <si>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</si>
  <si>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</si>
  <si>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</si>
  <si>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</si>
  <si>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</si>
  <si>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</si>
  <si>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</si>
  <si>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</si>
  <si>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</si>
  <si>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</si>
  <si>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</si>
  <si>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</si>
  <si>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</si>
  <si>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</si>
  <si>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</si>
  <si>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</si>
  <si>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</si>
  <si>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</si>
  <si>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</si>
  <si>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</si>
  <si>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</si>
  <si>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</si>
  <si>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</si>
  <si>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</si>
  <si>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</si>
  <si>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</si>
  <si>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</si>
  <si>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</si>
  <si>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</si>
  <si>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</si>
  <si>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</si>
  <si>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</si>
  <si>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</si>
  <si>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</si>
  <si>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</si>
  <si>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</si>
  <si>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</si>
  <si>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</si>
  <si>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</si>
  <si>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</si>
  <si>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</si>
  <si>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</si>
  <si>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</si>
  <si>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</si>
  <si>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</si>
  <si>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</si>
  <si>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</si>
  <si>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</si>
  <si>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</si>
  <si>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</si>
  <si>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</si>
  <si>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</si>
  <si>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</si>
  <si>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</si>
  <si>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</si>
  <si>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</si>
  <si>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</si>
  <si>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</si>
  <si>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</si>
  <si>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</si>
  <si>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</si>
  <si>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</si>
  <si>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</si>
  <si>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</si>
  <si>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</si>
  <si>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</si>
  <si>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</si>
  <si>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</si>
  <si>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</si>
  <si>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</si>
  <si>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</si>
  <si>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</si>
  <si>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</si>
  <si>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</si>
  <si>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</si>
  <si>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</si>
  <si>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</si>
  <si>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</si>
  <si>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</si>
  <si>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</si>
  <si>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</si>
  <si>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</si>
  <si>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</si>
  <si>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</si>
  <si>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</si>
  <si>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</si>
  <si>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</si>
  <si>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</si>
  <si>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</si>
  <si>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</si>
  <si>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</si>
  <si>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</si>
  <si>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</si>
  <si>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</si>
  <si>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</si>
  <si>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</si>
  <si>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</si>
  <si>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</si>
  <si>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</si>
  <si>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</si>
  <si>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</si>
  <si>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</si>
  <si>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</si>
  <si>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</si>
  <si>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</si>
  <si>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</si>
  <si>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</si>
  <si>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</si>
  <si>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</si>
  <si>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</si>
  <si>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</si>
  <si>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</si>
  <si>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</si>
  <si>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</si>
  <si>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</si>
  <si>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</si>
  <si>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</si>
  <si>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</si>
  <si>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</si>
  <si>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</si>
  <si>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</si>
  <si>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</si>
  <si>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</si>
  <si>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</si>
  <si>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</si>
  <si>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</si>
  <si>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</si>
  <si>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</si>
  <si>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</si>
  <si>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</si>
  <si>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</si>
  <si>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</si>
  <si>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</si>
  <si>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</si>
  <si>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</si>
  <si>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</si>
  <si>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</si>
  <si>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</si>
  <si>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</si>
  <si>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</si>
  <si>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</si>
  <si>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</si>
  <si>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</si>
  <si>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</si>
  <si>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</si>
  <si>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</si>
  <si>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</si>
  <si>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</si>
  <si>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</si>
  <si>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</si>
  <si>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</si>
  <si>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</si>
  <si>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</si>
  <si>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</si>
  <si>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</si>
  <si>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</si>
  <si>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</si>
  <si>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</si>
  <si>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</si>
  <si>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</si>
  <si>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</si>
  <si>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</si>
  <si>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</si>
  <si>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</si>
  <si>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</si>
  <si>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</si>
  <si>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</si>
  <si>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</si>
  <si>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</si>
  <si>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</si>
  <si>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</si>
  <si>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</si>
  <si>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</si>
  <si>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</si>
  <si>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</si>
  <si>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</si>
  <si>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</si>
  <si>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</si>
  <si>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</si>
  <si>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</si>
  <si>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</si>
  <si>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</si>
  <si>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</si>
  <si>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</si>
  <si>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</si>
  <si>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</si>
  <si>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</si>
  <si>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</si>
  <si>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</si>
  <si>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</si>
  <si>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</si>
  <si>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</si>
  <si>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</si>
  <si>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</si>
  <si>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</si>
  <si>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</si>
  <si>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</si>
  <si>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</si>
  <si>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</si>
  <si>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</si>
  <si>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</si>
  <si>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</si>
  <si>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</si>
  <si>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</si>
  <si>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</si>
  <si>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</si>
  <si>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</si>
  <si>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</si>
  <si>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</si>
  <si>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</si>
  <si>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</si>
  <si>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</si>
  <si>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</si>
  <si>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</si>
  <si>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</si>
  <si>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</si>
  <si>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</si>
  <si>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</si>
  <si>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</si>
  <si>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</si>
  <si>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</si>
  <si>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</si>
  <si>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</si>
  <si>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</si>
  <si>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</si>
  <si>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</si>
  <si>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</si>
  <si>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</si>
  <si>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</si>
  <si>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</si>
  <si>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</si>
  <si>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</si>
  <si>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</si>
  <si>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</si>
  <si>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</si>
  <si>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</si>
  <si>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</si>
  <si>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</si>
  <si>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</si>
  <si>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</si>
  <si>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</si>
  <si>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</si>
  <si>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</si>
  <si>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</si>
  <si>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</si>
  <si>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</si>
  <si>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</si>
  <si>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</si>
  <si>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</si>
  <si>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</si>
  <si>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</si>
  <si>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</si>
  <si>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</si>
  <si>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</si>
  <si>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</si>
  <si>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</si>
  <si>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</si>
  <si>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</si>
  <si>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</si>
  <si>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</si>
  <si>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</si>
  <si>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</si>
  <si>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</si>
  <si>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</si>
  <si>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</si>
  <si>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</si>
  <si>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</si>
  <si>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</si>
  <si>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</si>
  <si>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</si>
  <si>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</si>
  <si>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KALNIK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</si>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</sst>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631612.85999999987</v>
      </c>
      <c r="D2" s="7">
        <f>'PR-RAS'!E6</f>
        <v>693350.49999999988</v>
      </c>
      <c r="E2" s="7">
        <v>0</v>
      </c>
      <c r="F2" s="7">
        <v>0</v>
      </c>
      <c r="G2" s="8">
        <f t="shared" ref="G2:G274" si="0">(B2/1000)*(C2*1+D2*2)</f>
        <v>2018.3138599999997</v>
      </c>
      <c r="H2" s="8">
        <f t="shared" ref="H2:H274" si="1">ABS(C2-ROUND(C2,0))+ABS(D2-ROUND(D2,0))</f>
        <v>0.64000000024680048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586030.40999999992</v>
      </c>
      <c r="D45" s="2">
        <f>'PR-RAS'!E49</f>
        <v>636817.07999999996</v>
      </c>
      <c r="E45" s="2">
        <v>0</v>
      </c>
      <c r="F45" s="2">
        <v>0</v>
      </c>
      <c r="G45" s="3">
        <f t="shared" si="0"/>
        <v>81825.241079999993</v>
      </c>
      <c r="H45" s="3">
        <f t="shared" si="1"/>
        <v>0.48999999987427145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585523.64999999991</v>
      </c>
      <c r="D64" s="2">
        <f>'PR-RAS'!E68</f>
        <v>636321.40999999992</v>
      </c>
      <c r="E64" s="2">
        <v>0</v>
      </c>
      <c r="F64" s="2">
        <v>0</v>
      </c>
      <c r="G64" s="3">
        <f t="shared" si="0"/>
        <v>117064.48760999998</v>
      </c>
      <c r="H64" s="3">
        <f t="shared" si="1"/>
        <v>0.76000000000931323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581668.32999999996</v>
      </c>
      <c r="D65" s="2">
        <f>'PR-RAS'!E69</f>
        <v>632674.84</v>
      </c>
      <c r="E65" s="2">
        <v>0</v>
      </c>
      <c r="F65" s="2">
        <v>0</v>
      </c>
      <c r="G65" s="3">
        <f t="shared" si="0"/>
        <v>118209.15263999999</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3855.32</v>
      </c>
      <c r="D66" s="2">
        <f>'PR-RAS'!E70</f>
        <v>3646.57</v>
      </c>
      <c r="E66" s="2">
        <v>0</v>
      </c>
      <c r="F66" s="2">
        <v>0</v>
      </c>
      <c r="G66" s="3">
        <f t="shared" si="0"/>
        <v>724.64990000000012</v>
      </c>
      <c r="H66" s="3">
        <f t="shared" si="1"/>
        <v>0.75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506.76</v>
      </c>
      <c r="D73" s="2">
        <f>'PR-RAS'!E77</f>
        <v>495.67</v>
      </c>
      <c r="E73" s="2">
        <v>0</v>
      </c>
      <c r="F73" s="2">
        <v>0</v>
      </c>
      <c r="G73" s="3">
        <f t="shared" si="0"/>
        <v>107.86319999999999</v>
      </c>
      <c r="H73" s="3">
        <f t="shared" si="1"/>
        <v>0.56999999999999318</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506.76</v>
      </c>
      <c r="D76" s="2">
        <f>'PR-RAS'!E80</f>
        <v>495.67</v>
      </c>
      <c r="E76" s="2">
        <v>0</v>
      </c>
      <c r="F76" s="2">
        <v>0</v>
      </c>
      <c r="G76" s="3">
        <f t="shared" si="0"/>
        <v>112.35749999999999</v>
      </c>
      <c r="H76" s="3">
        <f t="shared" si="1"/>
        <v>0.56999999999999318</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0.02</v>
      </c>
      <c r="D78" s="2">
        <f>'PR-RAS'!E82</f>
        <v>0.01</v>
      </c>
      <c r="E78" s="2">
        <v>0</v>
      </c>
      <c r="F78" s="2">
        <v>0</v>
      </c>
      <c r="G78" s="3">
        <f t="shared" si="0"/>
        <v>3.0799999999999998E-3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0.02</v>
      </c>
      <c r="D79" s="2">
        <f>'PR-RAS'!E83</f>
        <v>0.01</v>
      </c>
      <c r="E79" s="2">
        <v>0</v>
      </c>
      <c r="F79" s="2">
        <v>0</v>
      </c>
      <c r="G79" s="3">
        <f t="shared" si="0"/>
        <v>3.1199999999999999E-3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0.02</v>
      </c>
      <c r="D81" s="2">
        <f>'PR-RAS'!E85</f>
        <v>0.01</v>
      </c>
      <c r="E81" s="2">
        <v>0</v>
      </c>
      <c r="F81" s="2">
        <v>0</v>
      </c>
      <c r="G81" s="3">
        <f t="shared" si="0"/>
        <v>3.2000000000000002E-3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8000.35</v>
      </c>
      <c r="D102" s="2">
        <f>'PR-RAS'!E106</f>
        <v>7137.73</v>
      </c>
      <c r="E102" s="2">
        <v>0</v>
      </c>
      <c r="F102" s="2">
        <v>0</v>
      </c>
      <c r="G102" s="3">
        <f t="shared" si="0"/>
        <v>2249.8568099999998</v>
      </c>
      <c r="H102" s="3">
        <f t="shared" si="1"/>
        <v>0.62000000000080036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8000.35</v>
      </c>
      <c r="D108" s="2">
        <f>'PR-RAS'!E112</f>
        <v>7137.73</v>
      </c>
      <c r="E108" s="2">
        <v>0</v>
      </c>
      <c r="F108" s="2">
        <v>0</v>
      </c>
      <c r="G108" s="3">
        <f t="shared" si="0"/>
        <v>2383.5116699999999</v>
      </c>
      <c r="H108" s="3">
        <f t="shared" si="1"/>
        <v>0.62000000000080036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8000.35</v>
      </c>
      <c r="D113" s="2">
        <f>'PR-RAS'!E117</f>
        <v>7137.73</v>
      </c>
      <c r="E113" s="2">
        <v>0</v>
      </c>
      <c r="F113" s="2">
        <v>0</v>
      </c>
      <c r="G113" s="3">
        <f t="shared" si="0"/>
        <v>2494.8907199999999</v>
      </c>
      <c r="H113" s="3">
        <f t="shared" si="1"/>
        <v>0.62000000000080036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981.61</v>
      </c>
      <c r="D121" s="2">
        <f>'PR-RAS'!E125</f>
        <v>572.71</v>
      </c>
      <c r="E121" s="2">
        <v>0</v>
      </c>
      <c r="F121" s="2">
        <v>0</v>
      </c>
      <c r="G121" s="3">
        <f t="shared" si="0"/>
        <v>255.24360000000001</v>
      </c>
      <c r="H121" s="3">
        <f t="shared" si="1"/>
        <v>0.67999999999994998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233.88</v>
      </c>
      <c r="D122" s="2">
        <f>'PR-RAS'!E126</f>
        <v>572.71</v>
      </c>
      <c r="E122" s="2">
        <v>0</v>
      </c>
      <c r="F122" s="2">
        <v>0</v>
      </c>
      <c r="G122" s="3">
        <f t="shared" si="0"/>
        <v>166.89530000000002</v>
      </c>
      <c r="H122" s="3">
        <f t="shared" si="1"/>
        <v>0.40999999999996817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233.88</v>
      </c>
      <c r="D123" s="2">
        <f>'PR-RAS'!E127</f>
        <v>572.71</v>
      </c>
      <c r="E123" s="2">
        <v>0</v>
      </c>
      <c r="F123" s="2">
        <v>0</v>
      </c>
      <c r="G123" s="3">
        <f t="shared" si="0"/>
        <v>168.27460000000002</v>
      </c>
      <c r="H123" s="3">
        <f t="shared" si="1"/>
        <v>0.40999999999996817</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747.73</v>
      </c>
      <c r="D125" s="2">
        <f>'PR-RAS'!E129</f>
        <v>0</v>
      </c>
      <c r="E125" s="2">
        <v>0</v>
      </c>
      <c r="F125" s="2">
        <v>0</v>
      </c>
      <c r="G125" s="3">
        <f t="shared" si="0"/>
        <v>92.718519999999998</v>
      </c>
      <c r="H125" s="3">
        <f t="shared" si="1"/>
        <v>0.26999999999998181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747.73</v>
      </c>
      <c r="D127" s="2">
        <f>'PR-RAS'!E131</f>
        <v>0</v>
      </c>
      <c r="E127" s="2">
        <v>0</v>
      </c>
      <c r="F127" s="2">
        <v>0</v>
      </c>
      <c r="G127" s="3">
        <f t="shared" si="0"/>
        <v>94.213980000000006</v>
      </c>
      <c r="H127" s="3">
        <f t="shared" si="1"/>
        <v>0.26999999999998181</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36600.47</v>
      </c>
      <c r="D130" s="2">
        <f>'PR-RAS'!E134</f>
        <v>48822.97</v>
      </c>
      <c r="E130" s="2">
        <v>0</v>
      </c>
      <c r="F130" s="2">
        <v>0</v>
      </c>
      <c r="G130" s="3">
        <f t="shared" si="0"/>
        <v>17317.786889999999</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36600.47</v>
      </c>
      <c r="D131" s="2">
        <f>'PR-RAS'!E135</f>
        <v>48822.97</v>
      </c>
      <c r="E131" s="2">
        <v>0</v>
      </c>
      <c r="F131" s="2">
        <v>0</v>
      </c>
      <c r="G131" s="3">
        <f t="shared" si="0"/>
        <v>17452.033300000003</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31900.47</v>
      </c>
      <c r="D132" s="2">
        <f>'PR-RAS'!E136</f>
        <v>35922.97</v>
      </c>
      <c r="E132" s="2">
        <v>0</v>
      </c>
      <c r="F132" s="2">
        <v>0</v>
      </c>
      <c r="G132" s="3">
        <f t="shared" si="0"/>
        <v>13590.779710000001</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4700</v>
      </c>
      <c r="D133" s="2">
        <f>'PR-RAS'!E137</f>
        <v>12900</v>
      </c>
      <c r="E133" s="2">
        <v>0</v>
      </c>
      <c r="F133" s="2">
        <v>0</v>
      </c>
      <c r="G133" s="3">
        <f t="shared" si="0"/>
        <v>4026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628665.05999999994</v>
      </c>
      <c r="D148" s="2">
        <f>'PR-RAS'!E152</f>
        <v>727227.42999999993</v>
      </c>
      <c r="E148" s="2">
        <v>0</v>
      </c>
      <c r="F148" s="2">
        <v>0</v>
      </c>
      <c r="G148" s="3">
        <f t="shared" si="0"/>
        <v>306218.62823999999</v>
      </c>
      <c r="H148" s="3">
        <f t="shared" si="1"/>
        <v>0.48999999987427145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538747.82999999996</v>
      </c>
      <c r="D149" s="2">
        <f>'PR-RAS'!E153</f>
        <v>643217.74</v>
      </c>
      <c r="E149" s="2">
        <v>0</v>
      </c>
      <c r="F149" s="2">
        <v>0</v>
      </c>
      <c r="G149" s="3">
        <f t="shared" si="0"/>
        <v>270127.12988000002</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449240.56999999995</v>
      </c>
      <c r="D150" s="2">
        <f>'PR-RAS'!E154</f>
        <v>537006.64</v>
      </c>
      <c r="E150" s="2">
        <v>0</v>
      </c>
      <c r="F150" s="2">
        <v>0</v>
      </c>
      <c r="G150" s="3">
        <f t="shared" si="0"/>
        <v>226964.82365000001</v>
      </c>
      <c r="H150" s="3">
        <f t="shared" si="1"/>
        <v>0.7900000000372529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446584.22</v>
      </c>
      <c r="D151" s="2">
        <f>'PR-RAS'!E155</f>
        <v>534323.43000000005</v>
      </c>
      <c r="E151" s="2">
        <v>0</v>
      </c>
      <c r="F151" s="2">
        <v>0</v>
      </c>
      <c r="G151" s="3">
        <f t="shared" si="0"/>
        <v>227284.66200000001</v>
      </c>
      <c r="H151" s="3">
        <f t="shared" si="1"/>
        <v>0.65000000002328306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2656.35</v>
      </c>
      <c r="D153" s="2">
        <f>'PR-RAS'!E157</f>
        <v>2683.21</v>
      </c>
      <c r="E153" s="2">
        <v>0</v>
      </c>
      <c r="F153" s="2">
        <v>0</v>
      </c>
      <c r="G153" s="3">
        <f t="shared" si="0"/>
        <v>1219.4610400000001</v>
      </c>
      <c r="H153" s="3">
        <f t="shared" si="1"/>
        <v>0.55999999999994543</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17232.87</v>
      </c>
      <c r="D155" s="2">
        <f>'PR-RAS'!E159</f>
        <v>19251.75</v>
      </c>
      <c r="E155" s="2">
        <v>0</v>
      </c>
      <c r="F155" s="2">
        <v>0</v>
      </c>
      <c r="G155" s="3">
        <f t="shared" si="0"/>
        <v>8583.4009799999985</v>
      </c>
      <c r="H155" s="3">
        <f t="shared" si="1"/>
        <v>0.38000000000101863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72274.39</v>
      </c>
      <c r="D156" s="2">
        <f>'PR-RAS'!E160</f>
        <v>86959.35</v>
      </c>
      <c r="E156" s="2">
        <v>0</v>
      </c>
      <c r="F156" s="2">
        <v>0</v>
      </c>
      <c r="G156" s="3">
        <f t="shared" si="0"/>
        <v>38159.928950000001</v>
      </c>
      <c r="H156" s="3">
        <f t="shared" si="1"/>
        <v>0.74000000000523869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72274.39</v>
      </c>
      <c r="D158" s="2">
        <f>'PR-RAS'!E162</f>
        <v>86959.35</v>
      </c>
      <c r="E158" s="2">
        <v>0</v>
      </c>
      <c r="F158" s="2">
        <v>0</v>
      </c>
      <c r="G158" s="3">
        <f t="shared" si="0"/>
        <v>38652.315130000003</v>
      </c>
      <c r="H158" s="3">
        <f t="shared" si="1"/>
        <v>0.74000000000523869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82995.819999999992</v>
      </c>
      <c r="D160" s="2">
        <f>'PR-RAS'!E164</f>
        <v>83793.19</v>
      </c>
      <c r="E160" s="2">
        <v>0</v>
      </c>
      <c r="F160" s="2">
        <v>0</v>
      </c>
      <c r="G160" s="3">
        <f t="shared" si="0"/>
        <v>39842.569800000005</v>
      </c>
      <c r="H160" s="3">
        <f t="shared" si="1"/>
        <v>0.3700000000098953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16710.47</v>
      </c>
      <c r="D161" s="2">
        <f>'PR-RAS'!E165</f>
        <v>19987.7</v>
      </c>
      <c r="E161" s="2">
        <v>0</v>
      </c>
      <c r="F161" s="2">
        <v>0</v>
      </c>
      <c r="G161" s="3">
        <f t="shared" si="0"/>
        <v>9069.7392</v>
      </c>
      <c r="H161" s="3">
        <f t="shared" si="1"/>
        <v>0.77000000000043656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1026.1400000000001</v>
      </c>
      <c r="D162" s="2">
        <f>'PR-RAS'!E166</f>
        <v>1736.46</v>
      </c>
      <c r="E162" s="2">
        <v>0</v>
      </c>
      <c r="F162" s="2">
        <v>0</v>
      </c>
      <c r="G162" s="3">
        <f t="shared" si="0"/>
        <v>724.34866000000011</v>
      </c>
      <c r="H162" s="3">
        <f t="shared" si="1"/>
        <v>0.60000000000013642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15609.33</v>
      </c>
      <c r="D163" s="2">
        <f>'PR-RAS'!E167</f>
        <v>18161.240000000002</v>
      </c>
      <c r="E163" s="2">
        <v>0</v>
      </c>
      <c r="F163" s="2">
        <v>0</v>
      </c>
      <c r="G163" s="3">
        <f t="shared" si="0"/>
        <v>8412.9532200000012</v>
      </c>
      <c r="H163" s="3">
        <f t="shared" si="1"/>
        <v>0.57000000000152795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75</v>
      </c>
      <c r="D164" s="2">
        <f>'PR-RAS'!E168</f>
        <v>90</v>
      </c>
      <c r="E164" s="2">
        <v>0</v>
      </c>
      <c r="F164" s="2">
        <v>0</v>
      </c>
      <c r="G164" s="3">
        <f t="shared" si="0"/>
        <v>41.565000000000005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39838.37999999999</v>
      </c>
      <c r="D166" s="2">
        <f>'PR-RAS'!E170</f>
        <v>42498.090000000004</v>
      </c>
      <c r="E166" s="2">
        <v>0</v>
      </c>
      <c r="F166" s="2">
        <v>0</v>
      </c>
      <c r="G166" s="3">
        <f t="shared" si="0"/>
        <v>20597.702400000002</v>
      </c>
      <c r="H166" s="3">
        <f t="shared" si="1"/>
        <v>0.4699999999938882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4006.18</v>
      </c>
      <c r="D167" s="2">
        <f>'PR-RAS'!E171</f>
        <v>3460.15</v>
      </c>
      <c r="E167" s="2">
        <v>0</v>
      </c>
      <c r="F167" s="2">
        <v>0</v>
      </c>
      <c r="G167" s="3">
        <f t="shared" si="0"/>
        <v>1813.7956799999999</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21108.16</v>
      </c>
      <c r="D168" s="2">
        <f>'PR-RAS'!E172</f>
        <v>20815.78</v>
      </c>
      <c r="E168" s="2">
        <v>0</v>
      </c>
      <c r="F168" s="2">
        <v>0</v>
      </c>
      <c r="G168" s="3">
        <f t="shared" si="0"/>
        <v>10477.533240000001</v>
      </c>
      <c r="H168" s="3">
        <f t="shared" si="1"/>
        <v>0.38000000000101863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10657</v>
      </c>
      <c r="D169" s="2">
        <f>'PR-RAS'!E173</f>
        <v>11422.64</v>
      </c>
      <c r="E169" s="2">
        <v>0</v>
      </c>
      <c r="F169" s="2">
        <v>0</v>
      </c>
      <c r="G169" s="3">
        <f t="shared" si="0"/>
        <v>5628.3830399999997</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864.45</v>
      </c>
      <c r="D170" s="2">
        <f>'PR-RAS'!E174</f>
        <v>556.51</v>
      </c>
      <c r="E170" s="2">
        <v>0</v>
      </c>
      <c r="F170" s="2">
        <v>0</v>
      </c>
      <c r="G170" s="3">
        <f t="shared" si="0"/>
        <v>334.19243</v>
      </c>
      <c r="H170" s="3">
        <f t="shared" si="1"/>
        <v>0.94000000000005457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3202.59</v>
      </c>
      <c r="D171" s="2">
        <f>'PR-RAS'!E175</f>
        <v>6235.96</v>
      </c>
      <c r="E171" s="2">
        <v>0</v>
      </c>
      <c r="F171" s="2">
        <v>0</v>
      </c>
      <c r="G171" s="3">
        <f t="shared" si="0"/>
        <v>2664.6667000000002</v>
      </c>
      <c r="H171" s="3">
        <f t="shared" si="1"/>
        <v>0.4499999999998181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7.05</v>
      </c>
      <c r="E173" s="2">
        <v>0</v>
      </c>
      <c r="F173" s="2">
        <v>0</v>
      </c>
      <c r="G173" s="3">
        <f t="shared" si="0"/>
        <v>2.4251999999999998</v>
      </c>
      <c r="H173" s="3">
        <f t="shared" si="1"/>
        <v>4.9999999999999822E-2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19442.18</v>
      </c>
      <c r="D174" s="2">
        <f>'PR-RAS'!E178</f>
        <v>18656.580000000002</v>
      </c>
      <c r="E174" s="2">
        <v>0</v>
      </c>
      <c r="F174" s="2">
        <v>0</v>
      </c>
      <c r="G174" s="3">
        <f t="shared" si="0"/>
        <v>9818.67382</v>
      </c>
      <c r="H174" s="3">
        <f t="shared" si="1"/>
        <v>0.59999999999854481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935.22</v>
      </c>
      <c r="D175" s="2">
        <f>'PR-RAS'!E179</f>
        <v>737.42</v>
      </c>
      <c r="E175" s="2">
        <v>0</v>
      </c>
      <c r="F175" s="2">
        <v>0</v>
      </c>
      <c r="G175" s="3">
        <f t="shared" si="0"/>
        <v>419.35043999999994</v>
      </c>
      <c r="H175" s="3">
        <f t="shared" si="1"/>
        <v>0.63999999999998636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7028.87</v>
      </c>
      <c r="D176" s="2">
        <f>'PR-RAS'!E180</f>
        <v>4240.9399999999996</v>
      </c>
      <c r="E176" s="2">
        <v>0</v>
      </c>
      <c r="F176" s="2">
        <v>0</v>
      </c>
      <c r="G176" s="3">
        <f t="shared" si="0"/>
        <v>2714.3812499999999</v>
      </c>
      <c r="H176" s="3">
        <f t="shared" si="1"/>
        <v>0.19000000000050932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1494.8</v>
      </c>
      <c r="D178" s="2">
        <f>'PR-RAS'!E182</f>
        <v>1169.03</v>
      </c>
      <c r="E178" s="2">
        <v>0</v>
      </c>
      <c r="F178" s="2">
        <v>0</v>
      </c>
      <c r="G178" s="3">
        <f t="shared" si="0"/>
        <v>678.41621999999995</v>
      </c>
      <c r="H178" s="3">
        <f t="shared" si="1"/>
        <v>0.23000000000001819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2733.89</v>
      </c>
      <c r="D179" s="2">
        <f>'PR-RAS'!E183</f>
        <v>3535.88</v>
      </c>
      <c r="E179" s="2">
        <v>0</v>
      </c>
      <c r="F179" s="2">
        <v>0</v>
      </c>
      <c r="G179" s="3">
        <f t="shared" si="0"/>
        <v>1745.4056999999998</v>
      </c>
      <c r="H179" s="3">
        <f t="shared" si="1"/>
        <v>0.23000000000001819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1816.04</v>
      </c>
      <c r="D180" s="2">
        <f>'PR-RAS'!E184</f>
        <v>2111.9</v>
      </c>
      <c r="E180" s="2">
        <v>0</v>
      </c>
      <c r="F180" s="2">
        <v>0</v>
      </c>
      <c r="G180" s="3">
        <f t="shared" si="0"/>
        <v>1081.1313600000001</v>
      </c>
      <c r="H180" s="3">
        <f t="shared" si="1"/>
        <v>0.13999999999987267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1302.57</v>
      </c>
      <c r="E181" s="2">
        <v>0</v>
      </c>
      <c r="F181" s="2">
        <v>0</v>
      </c>
      <c r="G181" s="3">
        <f t="shared" si="0"/>
        <v>468.92519999999996</v>
      </c>
      <c r="H181" s="3">
        <f t="shared" si="1"/>
        <v>0.43000000000006366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2416.36</v>
      </c>
      <c r="D182" s="2">
        <f>'PR-RAS'!E186</f>
        <v>2691.84</v>
      </c>
      <c r="E182" s="2">
        <v>0</v>
      </c>
      <c r="F182" s="2">
        <v>0</v>
      </c>
      <c r="G182" s="3">
        <f t="shared" si="0"/>
        <v>1411.8072400000001</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3017</v>
      </c>
      <c r="D183" s="2">
        <f>'PR-RAS'!E187</f>
        <v>2867</v>
      </c>
      <c r="E183" s="2">
        <v>0</v>
      </c>
      <c r="F183" s="2">
        <v>0</v>
      </c>
      <c r="G183" s="3">
        <f t="shared" si="0"/>
        <v>1592.682</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7004.79</v>
      </c>
      <c r="D190" s="2">
        <f>'PR-RAS'!E194</f>
        <v>2650.8199999999997</v>
      </c>
      <c r="E190" s="2">
        <v>0</v>
      </c>
      <c r="F190" s="2">
        <v>0</v>
      </c>
      <c r="G190" s="3">
        <f t="shared" si="0"/>
        <v>2325.91527</v>
      </c>
      <c r="H190" s="3">
        <f t="shared" si="1"/>
        <v>0.39000000000032742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596.14</v>
      </c>
      <c r="D192" s="2">
        <f>'PR-RAS'!E196</f>
        <v>654.16</v>
      </c>
      <c r="E192" s="2">
        <v>0</v>
      </c>
      <c r="F192" s="2">
        <v>0</v>
      </c>
      <c r="G192" s="3">
        <f t="shared" si="0"/>
        <v>363.75186000000002</v>
      </c>
      <c r="H192" s="3">
        <f t="shared" si="1"/>
        <v>0.29999999999995453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78.06</v>
      </c>
      <c r="D193" s="2">
        <f>'PR-RAS'!E197</f>
        <v>82.56</v>
      </c>
      <c r="E193" s="2">
        <v>0</v>
      </c>
      <c r="F193" s="2">
        <v>0</v>
      </c>
      <c r="G193" s="3">
        <f t="shared" si="0"/>
        <v>46.690560000000005</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110</v>
      </c>
      <c r="D194" s="2">
        <f>'PR-RAS'!E198</f>
        <v>125</v>
      </c>
      <c r="E194" s="2">
        <v>0</v>
      </c>
      <c r="F194" s="2">
        <v>0</v>
      </c>
      <c r="G194" s="3">
        <f t="shared" si="0"/>
        <v>69.48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644</v>
      </c>
      <c r="D195" s="2">
        <f>'PR-RAS'!E199</f>
        <v>0</v>
      </c>
      <c r="E195" s="2">
        <v>0</v>
      </c>
      <c r="F195" s="2">
        <v>0</v>
      </c>
      <c r="G195" s="3">
        <f t="shared" si="0"/>
        <v>124.93600000000001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5576.59</v>
      </c>
      <c r="D197" s="2">
        <f>'PR-RAS'!E201</f>
        <v>1789.1</v>
      </c>
      <c r="E197" s="2">
        <v>0</v>
      </c>
      <c r="F197" s="2">
        <v>0</v>
      </c>
      <c r="G197" s="3">
        <f t="shared" si="0"/>
        <v>1794.3388400000003</v>
      </c>
      <c r="H197" s="3">
        <f t="shared" si="1"/>
        <v>0.50999999999976353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50</v>
      </c>
      <c r="D198" s="2">
        <f>'PR-RAS'!E202</f>
        <v>50</v>
      </c>
      <c r="E198" s="2">
        <v>0</v>
      </c>
      <c r="F198" s="2">
        <v>0</v>
      </c>
      <c r="G198" s="3">
        <f t="shared" si="0"/>
        <v>29.55</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50</v>
      </c>
      <c r="D212" s="2">
        <f>'PR-RAS'!E216</f>
        <v>50</v>
      </c>
      <c r="E212" s="2">
        <v>0</v>
      </c>
      <c r="F212" s="2">
        <v>0</v>
      </c>
      <c r="G212" s="3">
        <f t="shared" si="0"/>
        <v>31.65</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50</v>
      </c>
      <c r="D213" s="2">
        <f>'PR-RAS'!E217</f>
        <v>50</v>
      </c>
      <c r="E213" s="2">
        <v>0</v>
      </c>
      <c r="F213" s="2">
        <v>0</v>
      </c>
      <c r="G213" s="3">
        <f t="shared" si="0"/>
        <v>31.8</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6695.91</v>
      </c>
      <c r="D258" s="2">
        <f>'PR-RAS'!E262</f>
        <v>0</v>
      </c>
      <c r="E258" s="2">
        <v>0</v>
      </c>
      <c r="F258" s="2">
        <v>0</v>
      </c>
      <c r="G258" s="3">
        <f t="shared" si="0"/>
        <v>1720.84887</v>
      </c>
      <c r="H258" s="3">
        <f t="shared" si="1"/>
        <v>9.0000000000145519E-2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6695.91</v>
      </c>
      <c r="D265" s="2">
        <f>'PR-RAS'!E269</f>
        <v>0</v>
      </c>
      <c r="E265" s="2">
        <v>0</v>
      </c>
      <c r="F265" s="2">
        <v>0</v>
      </c>
      <c r="G265" s="3">
        <f t="shared" si="0"/>
        <v>1767.7202400000001</v>
      </c>
      <c r="H265" s="3">
        <f t="shared" si="1"/>
        <v>9.0000000000145519E-2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6695.91</v>
      </c>
      <c r="D267" s="2">
        <f>'PR-RAS'!E271</f>
        <v>0</v>
      </c>
      <c r="E267" s="2">
        <v>0</v>
      </c>
      <c r="F267" s="2">
        <v>0</v>
      </c>
      <c r="G267" s="3">
        <f t="shared" si="0"/>
        <v>1781.1120600000002</v>
      </c>
      <c r="H267" s="3">
        <f t="shared" si="1"/>
        <v>9.0000000000145519E-2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175.5</v>
      </c>
      <c r="D269" s="2">
        <f>'PR-RAS'!E273</f>
        <v>166.5</v>
      </c>
      <c r="E269" s="2">
        <v>0</v>
      </c>
      <c r="F269" s="2">
        <v>0</v>
      </c>
      <c r="G269" s="3">
        <f t="shared" si="0"/>
        <v>136.27800000000002</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175.5</v>
      </c>
      <c r="D270" s="2">
        <f>'PR-RAS'!E274</f>
        <v>166.5</v>
      </c>
      <c r="E270" s="2">
        <v>0</v>
      </c>
      <c r="F270" s="2">
        <v>0</v>
      </c>
      <c r="G270" s="3">
        <f t="shared" si="0"/>
        <v>136.78650000000002</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175.5</v>
      </c>
      <c r="D272" s="2">
        <f>'PR-RAS'!E276</f>
        <v>166.5</v>
      </c>
      <c r="E272" s="2">
        <v>0</v>
      </c>
      <c r="F272" s="2">
        <v>0</v>
      </c>
      <c r="G272" s="3">
        <f t="shared" si="0"/>
        <v>137.80350000000001</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628665.05999999994</v>
      </c>
      <c r="D295" s="2">
        <f>'PR-RAS'!E299</f>
        <v>727227.42999999993</v>
      </c>
      <c r="E295" s="2">
        <v>0</v>
      </c>
      <c r="F295" s="2">
        <v>0</v>
      </c>
      <c r="G295" s="3">
        <f t="shared" si="12"/>
        <v>612437.25647999998</v>
      </c>
      <c r="H295" s="3">
        <f t="shared" si="13"/>
        <v>0.48999999987427145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2947.7999999999302</v>
      </c>
      <c r="D296" s="2">
        <f>'PR-RAS'!E300</f>
        <v>0</v>
      </c>
      <c r="E296" s="2">
        <v>0</v>
      </c>
      <c r="F296" s="2">
        <v>0</v>
      </c>
      <c r="G296" s="3">
        <f t="shared" si="12"/>
        <v>869.60099999997931</v>
      </c>
      <c r="H296" s="3">
        <f t="shared" si="13"/>
        <v>0.20000000006984919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33876.930000000051</v>
      </c>
      <c r="E297" s="2">
        <v>0</v>
      </c>
      <c r="F297" s="2">
        <v>0</v>
      </c>
      <c r="G297" s="3">
        <f t="shared" si="12"/>
        <v>20055.142560000029</v>
      </c>
      <c r="H297" s="3">
        <f t="shared" si="13"/>
        <v>6.9999999948777258E-2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4986.2700000000004</v>
      </c>
      <c r="D298" s="2">
        <f>'PR-RAS'!E302</f>
        <v>16769.080000000002</v>
      </c>
      <c r="E298" s="2">
        <v>0</v>
      </c>
      <c r="F298" s="2">
        <v>0</v>
      </c>
      <c r="G298" s="3">
        <f t="shared" si="12"/>
        <v>11441.755710000001</v>
      </c>
      <c r="H298" s="3">
        <f t="shared" si="13"/>
        <v>0.35000000000218279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416.79</v>
      </c>
      <c r="D300" s="2">
        <f>'PR-RAS'!E304</f>
        <v>51903.94</v>
      </c>
      <c r="E300" s="2">
        <v>0</v>
      </c>
      <c r="F300" s="2">
        <v>0</v>
      </c>
      <c r="G300" s="3">
        <f t="shared" si="12"/>
        <v>31163.176329999998</v>
      </c>
      <c r="H300" s="3">
        <f t="shared" si="13"/>
        <v>0.26999999999765123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91.56</v>
      </c>
      <c r="D301" s="2">
        <f>'PR-RAS'!E305</f>
        <v>22.56</v>
      </c>
      <c r="E301" s="2">
        <v>0</v>
      </c>
      <c r="F301" s="2">
        <v>0</v>
      </c>
      <c r="G301" s="3">
        <f t="shared" si="12"/>
        <v>41.003999999999998</v>
      </c>
      <c r="H301" s="3">
        <f t="shared" si="13"/>
        <v>0.87999999999999901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10592.34</v>
      </c>
      <c r="D355" s="2">
        <f>'PR-RAS'!E360</f>
        <v>15868.82</v>
      </c>
      <c r="E355" s="2">
        <v>0</v>
      </c>
      <c r="F355" s="2">
        <v>0</v>
      </c>
      <c r="G355" s="3">
        <f t="shared" si="12"/>
        <v>14984.812919999998</v>
      </c>
      <c r="H355" s="3">
        <f t="shared" si="13"/>
        <v>0.52000000000043656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8592.34</v>
      </c>
      <c r="D368" s="2">
        <f>'PR-RAS'!E373</f>
        <v>5868.82</v>
      </c>
      <c r="E368" s="2">
        <v>0</v>
      </c>
      <c r="F368" s="2">
        <v>0</v>
      </c>
      <c r="G368" s="3">
        <f t="shared" si="12"/>
        <v>7461.1026599999996</v>
      </c>
      <c r="H368" s="3">
        <f t="shared" si="13"/>
        <v>0.52000000000043656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3747.73</v>
      </c>
      <c r="D374" s="2">
        <f>'PR-RAS'!E379</f>
        <v>1245.44</v>
      </c>
      <c r="E374" s="2">
        <v>0</v>
      </c>
      <c r="F374" s="2">
        <v>0</v>
      </c>
      <c r="G374" s="3">
        <f t="shared" si="12"/>
        <v>2327.00153</v>
      </c>
      <c r="H374" s="3">
        <f t="shared" si="13"/>
        <v>0.71000000000003638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1747.73</v>
      </c>
      <c r="D375" s="2">
        <f>'PR-RAS'!E380</f>
        <v>45.44</v>
      </c>
      <c r="E375" s="2">
        <v>0</v>
      </c>
      <c r="F375" s="2">
        <v>0</v>
      </c>
      <c r="G375" s="3">
        <f t="shared" si="12"/>
        <v>687.64014000000009</v>
      </c>
      <c r="H375" s="3">
        <f t="shared" si="13"/>
        <v>0.70999999999997954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2000</v>
      </c>
      <c r="D381" s="2">
        <f>'PR-RAS'!E386</f>
        <v>1200</v>
      </c>
      <c r="E381" s="2">
        <v>0</v>
      </c>
      <c r="F381" s="2">
        <v>0</v>
      </c>
      <c r="G381" s="3">
        <f t="shared" si="12"/>
        <v>1672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4844.6099999999997</v>
      </c>
      <c r="D388" s="2">
        <f>'PR-RAS'!E393</f>
        <v>4623.38</v>
      </c>
      <c r="E388" s="2">
        <v>0</v>
      </c>
      <c r="F388" s="2">
        <v>0</v>
      </c>
      <c r="G388" s="3">
        <f t="shared" si="12"/>
        <v>5453.3601899999994</v>
      </c>
      <c r="H388" s="3">
        <f t="shared" si="13"/>
        <v>0.77000000000043656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4844.6099999999997</v>
      </c>
      <c r="D389" s="2">
        <f>'PR-RAS'!E394</f>
        <v>4623.38</v>
      </c>
      <c r="E389" s="2">
        <v>0</v>
      </c>
      <c r="F389" s="2">
        <v>0</v>
      </c>
      <c r="G389" s="3">
        <f t="shared" si="12"/>
        <v>5467.4515599999995</v>
      </c>
      <c r="H389" s="3">
        <f t="shared" si="13"/>
        <v>0.77000000000043656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2000</v>
      </c>
      <c r="D407" s="2">
        <f>'PR-RAS'!E412</f>
        <v>10000</v>
      </c>
      <c r="E407" s="2">
        <v>0</v>
      </c>
      <c r="F407" s="2">
        <v>0</v>
      </c>
      <c r="G407" s="3">
        <f t="shared" si="12"/>
        <v>8932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2000</v>
      </c>
      <c r="D408" s="2">
        <f>'PR-RAS'!E413</f>
        <v>10000</v>
      </c>
      <c r="E408" s="2">
        <v>0</v>
      </c>
      <c r="F408" s="2">
        <v>0</v>
      </c>
      <c r="G408" s="3">
        <f t="shared" si="12"/>
        <v>8954</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10592.34</v>
      </c>
      <c r="D413" s="2">
        <f>'PR-RAS'!E418</f>
        <v>15868.82</v>
      </c>
      <c r="E413" s="2">
        <v>0</v>
      </c>
      <c r="F413" s="2">
        <v>0</v>
      </c>
      <c r="G413" s="3">
        <f t="shared" si="12"/>
        <v>17439.951759999996</v>
      </c>
      <c r="H413" s="3">
        <f t="shared" si="13"/>
        <v>0.52000000000043656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19427.349999999999</v>
      </c>
      <c r="D414" s="2">
        <f>'PR-RAS'!E419</f>
        <v>0</v>
      </c>
      <c r="E414" s="2">
        <v>0</v>
      </c>
      <c r="F414" s="2">
        <v>0</v>
      </c>
      <c r="G414" s="3">
        <f t="shared" si="12"/>
        <v>8023.4955499999987</v>
      </c>
      <c r="H414" s="3">
        <f t="shared" si="13"/>
        <v>0.34999999999854481</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631612.85999999987</v>
      </c>
      <c r="D417" s="2">
        <f>'PR-RAS'!E422</f>
        <v>693350.49999999988</v>
      </c>
      <c r="E417" s="2">
        <v>0</v>
      </c>
      <c r="F417" s="2">
        <v>0</v>
      </c>
      <c r="G417" s="3">
        <f t="shared" si="12"/>
        <v>839618.56575999979</v>
      </c>
      <c r="H417" s="3">
        <f t="shared" si="13"/>
        <v>0.64000000024680048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639257.39999999991</v>
      </c>
      <c r="D418" s="2">
        <f>'PR-RAS'!E423</f>
        <v>743096.24999999988</v>
      </c>
      <c r="E418" s="2">
        <v>0</v>
      </c>
      <c r="F418" s="2">
        <v>0</v>
      </c>
      <c r="G418" s="3">
        <f t="shared" si="12"/>
        <v>886312.60829999973</v>
      </c>
      <c r="H418" s="3">
        <f t="shared" si="13"/>
        <v>0.64999999979045242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7644.5400000000373</v>
      </c>
      <c r="D420" s="2">
        <f>'PR-RAS'!E425</f>
        <v>49745.75</v>
      </c>
      <c r="E420" s="2">
        <v>0</v>
      </c>
      <c r="F420" s="2">
        <v>0</v>
      </c>
      <c r="G420" s="3">
        <f t="shared" si="12"/>
        <v>44890.000760000017</v>
      </c>
      <c r="H420" s="3">
        <f t="shared" si="13"/>
        <v>0.7099999999627471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24413.62</v>
      </c>
      <c r="D421" s="2">
        <f>'PR-RAS'!E426</f>
        <v>16769.080000000002</v>
      </c>
      <c r="E421" s="2">
        <v>0</v>
      </c>
      <c r="F421" s="2">
        <v>0</v>
      </c>
      <c r="G421" s="3">
        <f t="shared" si="12"/>
        <v>24339.747599999999</v>
      </c>
      <c r="H421" s="3">
        <f t="shared" si="13"/>
        <v>0.46000000000276486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416.79</v>
      </c>
      <c r="D423" s="2">
        <f>'PR-RAS'!E428</f>
        <v>51903.94</v>
      </c>
      <c r="E423" s="2">
        <v>0</v>
      </c>
      <c r="F423" s="2">
        <v>0</v>
      </c>
      <c r="G423" s="3">
        <f t="shared" si="12"/>
        <v>43982.810740000001</v>
      </c>
      <c r="H423" s="3">
        <f t="shared" si="13"/>
        <v>0.26999999999765123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631612.85999999987</v>
      </c>
      <c r="D637" s="2">
        <f>'PR-RAS'!E643</f>
        <v>693350.49999999988</v>
      </c>
      <c r="E637" s="2">
        <v>0</v>
      </c>
      <c r="F637" s="2">
        <v>0</v>
      </c>
      <c r="G637" s="3">
        <f t="shared" si="14"/>
        <v>1283647.6149599997</v>
      </c>
      <c r="H637" s="3">
        <f t="shared" si="15"/>
        <v>0.64000000024680048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639257.39999999991</v>
      </c>
      <c r="D638" s="2">
        <f>'PR-RAS'!E644</f>
        <v>743096.24999999988</v>
      </c>
      <c r="E638" s="2">
        <v>0</v>
      </c>
      <c r="F638" s="2">
        <v>0</v>
      </c>
      <c r="G638" s="3">
        <f t="shared" si="14"/>
        <v>1353911.5862999996</v>
      </c>
      <c r="H638" s="3">
        <f t="shared" si="15"/>
        <v>0.64999999979045242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7644.5400000000373</v>
      </c>
      <c r="D640" s="2">
        <f>'PR-RAS'!E646</f>
        <v>49745.75</v>
      </c>
      <c r="E640" s="2">
        <v>0</v>
      </c>
      <c r="F640" s="2">
        <v>0</v>
      </c>
      <c r="G640" s="3">
        <f t="shared" si="14"/>
        <v>68459.929560000019</v>
      </c>
      <c r="H640" s="3">
        <f t="shared" si="15"/>
        <v>0.7099999999627471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24413.62</v>
      </c>
      <c r="D641" s="2">
        <f>'PR-RAS'!E647</f>
        <v>16769.080000000002</v>
      </c>
      <c r="E641" s="2">
        <v>0</v>
      </c>
      <c r="F641" s="2">
        <v>0</v>
      </c>
      <c r="G641" s="3">
        <f t="shared" si="14"/>
        <v>37089.139199999998</v>
      </c>
      <c r="H641" s="3">
        <f t="shared" si="15"/>
        <v>0.46000000000276486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16769.079999999962</v>
      </c>
      <c r="D643" s="2">
        <f>'PR-RAS'!E649</f>
        <v>0</v>
      </c>
      <c r="E643" s="2">
        <v>0</v>
      </c>
      <c r="F643" s="2">
        <v>0</v>
      </c>
      <c r="G643" s="3">
        <f t="shared" si="14"/>
        <v>10765.749359999976</v>
      </c>
      <c r="H643" s="3">
        <f t="shared" si="15"/>
        <v>7.9999999961728463E-2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32976.67</v>
      </c>
      <c r="E644" s="2">
        <v>0</v>
      </c>
      <c r="F644" s="2">
        <v>0</v>
      </c>
      <c r="G644" s="3">
        <f t="shared" si="14"/>
        <v>42407.997620000002</v>
      </c>
      <c r="H644" s="3">
        <f t="shared" si="15"/>
        <v>0.33000000000174623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26</v>
      </c>
      <c r="D651" s="2">
        <f>'PR-RAS'!E658</f>
        <v>26</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573904.15</v>
      </c>
      <c r="D676" s="2">
        <f>'PR-RAS'!E683</f>
        <v>631672.26</v>
      </c>
      <c r="E676" s="2">
        <v>0</v>
      </c>
      <c r="F676" s="2">
        <v>0</v>
      </c>
      <c r="G676" s="3">
        <f t="shared" si="14"/>
        <v>1240142.85225</v>
      </c>
      <c r="H676" s="3">
        <f t="shared" si="15"/>
        <v>0.41000000003259629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7764.18</v>
      </c>
      <c r="D677" s="2">
        <f>'PR-RAS'!E684</f>
        <v>1002.58</v>
      </c>
      <c r="E677" s="2">
        <v>0</v>
      </c>
      <c r="F677" s="2">
        <v>0</v>
      </c>
      <c r="G677" s="3">
        <f t="shared" si="14"/>
        <v>6604.0738400000009</v>
      </c>
      <c r="H677" s="3">
        <f t="shared" si="15"/>
        <v>0.60000000000025011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3855.32</v>
      </c>
      <c r="D678" s="2">
        <f>'PR-RAS'!E685</f>
        <v>3646.57</v>
      </c>
      <c r="E678" s="2">
        <v>0</v>
      </c>
      <c r="F678" s="2">
        <v>0</v>
      </c>
      <c r="G678" s="3">
        <f t="shared" si="14"/>
        <v>7547.5074200000008</v>
      </c>
      <c r="H678" s="3">
        <f t="shared" si="15"/>
        <v>0.75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6760.94</v>
      </c>
      <c r="D717" s="2">
        <f>'PR-RAS'!E724</f>
        <v>5845.48</v>
      </c>
      <c r="E717" s="2">
        <v>0</v>
      </c>
      <c r="F717" s="2">
        <v>0</v>
      </c>
      <c r="G717" s="3">
        <f t="shared" si="14"/>
        <v>13211.560399999998</v>
      </c>
      <c r="H717" s="3">
        <f t="shared" si="15"/>
        <v>0.53999999999996362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491.46</v>
      </c>
      <c r="D726" s="2">
        <f>'PR-RAS'!E733</f>
        <v>882.88</v>
      </c>
      <c r="E726" s="2">
        <v>0</v>
      </c>
      <c r="F726" s="2">
        <v>0</v>
      </c>
      <c r="G726" s="3">
        <f t="shared" si="14"/>
        <v>1636.4844999999998</v>
      </c>
      <c r="H726" s="3">
        <f t="shared" si="15"/>
        <v>0.57999999999998408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15609.33</v>
      </c>
      <c r="D727" s="2">
        <f>'PR-RAS'!E734</f>
        <v>18161.240000000002</v>
      </c>
      <c r="E727" s="2">
        <v>0</v>
      </c>
      <c r="F727" s="2">
        <v>0</v>
      </c>
      <c r="G727" s="3">
        <f t="shared" si="14"/>
        <v>37702.494060000005</v>
      </c>
      <c r="H727" s="3">
        <f t="shared" si="15"/>
        <v>0.57000000000152795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1036.49</v>
      </c>
      <c r="D729" s="2">
        <f>'PR-RAS'!E736</f>
        <v>1561.9</v>
      </c>
      <c r="E729" s="2">
        <v>0</v>
      </c>
      <c r="F729" s="2">
        <v>0</v>
      </c>
      <c r="G729" s="3">
        <f t="shared" si="14"/>
        <v>3028.69112</v>
      </c>
      <c r="H729" s="3">
        <f t="shared" si="15"/>
        <v>0.58999999999991815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370</v>
      </c>
      <c r="D735" s="2">
        <f>'PR-RAS'!E742</f>
        <v>370</v>
      </c>
      <c r="E735" s="2">
        <v>0</v>
      </c>
      <c r="F735" s="2">
        <v>0</v>
      </c>
      <c r="G735" s="3">
        <f t="shared" si="14"/>
        <v>814.74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6695.91</v>
      </c>
      <c r="D848" s="2">
        <f>'PR-RAS'!E855</f>
        <v>0</v>
      </c>
      <c r="E848" s="2">
        <v>0</v>
      </c>
      <c r="F848" s="2">
        <v>0</v>
      </c>
      <c r="G848" s="3">
        <f t="shared" si="34"/>
        <v>5671.43577</v>
      </c>
      <c r="H848" s="3">
        <f t="shared" si="35"/>
        <v>9.0000000000145519E-2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789685.17999999993</v>
      </c>
      <c r="D1011" s="7">
        <f>BILANCA!E6</f>
        <v>824642.6</v>
      </c>
      <c r="E1011" s="7">
        <v>0</v>
      </c>
      <c r="F1011" s="7">
        <v>0</v>
      </c>
      <c r="G1011" s="8">
        <f t="shared" ref="G1011:G1306" si="38">B1011/1000*C1011+B1011/500*D1011</f>
        <v>2438.9703799999997</v>
      </c>
      <c r="H1011" s="8">
        <f t="shared" si="35"/>
        <v>0.57999999995809048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786093.78999999992</v>
      </c>
      <c r="D1012" s="2">
        <f>BILANCA!E7</f>
        <v>766525.54999999993</v>
      </c>
      <c r="E1012" s="2">
        <v>0</v>
      </c>
      <c r="F1012" s="2">
        <v>0</v>
      </c>
      <c r="G1012" s="3">
        <f t="shared" si="38"/>
        <v>4638.2897799999992</v>
      </c>
      <c r="H1012" s="3">
        <f t="shared" si="35"/>
        <v>0.66000000014901161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1572.5</v>
      </c>
      <c r="D1013" s="2">
        <f>BILANCA!E8</f>
        <v>1572.5</v>
      </c>
      <c r="E1013" s="2">
        <v>0</v>
      </c>
      <c r="F1013" s="2">
        <v>0</v>
      </c>
      <c r="G1013" s="3">
        <f t="shared" si="38"/>
        <v>14.1525</v>
      </c>
      <c r="H1013" s="3">
        <f t="shared" si="35"/>
        <v>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1572.5</v>
      </c>
      <c r="D1015" s="2">
        <f>BILANCA!E10</f>
        <v>1572.5</v>
      </c>
      <c r="E1015" s="2">
        <v>0</v>
      </c>
      <c r="F1015" s="2">
        <v>0</v>
      </c>
      <c r="G1015" s="3">
        <f t="shared" si="38"/>
        <v>23.587499999999999</v>
      </c>
      <c r="H1015" s="3">
        <f t="shared" si="35"/>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766666.44</v>
      </c>
      <c r="D1017" s="2">
        <f>BILANCA!E12</f>
        <v>747098.19</v>
      </c>
      <c r="E1017" s="2">
        <v>0</v>
      </c>
      <c r="F1017" s="2">
        <v>0</v>
      </c>
      <c r="G1017" s="3">
        <f t="shared" si="38"/>
        <v>15826.03974</v>
      </c>
      <c r="H1017" s="3">
        <f t="shared" si="35"/>
        <v>0.62999999988824129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687476.42999999993</v>
      </c>
      <c r="D1018" s="2">
        <f>BILANCA!E13</f>
        <v>679193.92999999993</v>
      </c>
      <c r="E1018" s="2">
        <v>0</v>
      </c>
      <c r="F1018" s="2">
        <v>0</v>
      </c>
      <c r="G1018" s="3">
        <f t="shared" si="38"/>
        <v>16366.914319999998</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79221.58</v>
      </c>
      <c r="D1020" s="2">
        <f>BILANCA!E15</f>
        <v>79221.58</v>
      </c>
      <c r="E1020" s="2">
        <v>0</v>
      </c>
      <c r="F1020" s="2">
        <v>0</v>
      </c>
      <c r="G1020" s="3">
        <f t="shared" si="38"/>
        <v>2376.6474000000003</v>
      </c>
      <c r="H1020" s="3">
        <f t="shared" si="35"/>
        <v>0.83999999999650754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619965.5</v>
      </c>
      <c r="D1022" s="2">
        <f>BILANCA!E17</f>
        <v>623407.99</v>
      </c>
      <c r="E1022" s="2">
        <v>0</v>
      </c>
      <c r="F1022" s="2">
        <v>0</v>
      </c>
      <c r="G1022" s="3">
        <f t="shared" si="38"/>
        <v>22401.377759999999</v>
      </c>
      <c r="H1022" s="3">
        <f t="shared" si="35"/>
        <v>0.51000000000931323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11710.65</v>
      </c>
      <c r="D1023" s="2">
        <f>BILANCA!E18</f>
        <v>23435.64</v>
      </c>
      <c r="E1023" s="2">
        <v>0</v>
      </c>
      <c r="F1023" s="2">
        <v>0</v>
      </c>
      <c r="G1023" s="3">
        <f t="shared" si="38"/>
        <v>761.56509000000005</v>
      </c>
      <c r="H1023" s="3">
        <f t="shared" si="35"/>
        <v>0.71000000000094587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74100.74000000002</v>
      </c>
      <c r="D1024" s="2">
        <f>BILANCA!E19</f>
        <v>62816.110000000015</v>
      </c>
      <c r="E1024" s="2">
        <v>0</v>
      </c>
      <c r="F1024" s="2">
        <v>0</v>
      </c>
      <c r="G1024" s="3">
        <f t="shared" si="38"/>
        <v>2796.2614400000007</v>
      </c>
      <c r="H1024" s="3">
        <f t="shared" si="35"/>
        <v>0.36999999999534339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78540.3</v>
      </c>
      <c r="D1025" s="2">
        <f>BILANCA!E20</f>
        <v>78585.740000000005</v>
      </c>
      <c r="E1025" s="2">
        <v>0</v>
      </c>
      <c r="F1025" s="2">
        <v>0</v>
      </c>
      <c r="G1025" s="3">
        <f t="shared" si="38"/>
        <v>3535.6767</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2368.88</v>
      </c>
      <c r="D1027" s="2">
        <f>BILANCA!E22</f>
        <v>2368.88</v>
      </c>
      <c r="E1027" s="2">
        <v>0</v>
      </c>
      <c r="F1027" s="2">
        <v>0</v>
      </c>
      <c r="G1027" s="3">
        <f t="shared" si="38"/>
        <v>120.81288000000001</v>
      </c>
      <c r="H1027" s="3">
        <f t="shared" si="35"/>
        <v>0.23999999999978172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38499.18</v>
      </c>
      <c r="D1031" s="2">
        <f>BILANCA!E26</f>
        <v>46256.68</v>
      </c>
      <c r="E1031" s="2">
        <v>0</v>
      </c>
      <c r="F1031" s="2">
        <v>0</v>
      </c>
      <c r="G1031" s="3">
        <f t="shared" si="38"/>
        <v>2751.2633400000004</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45307.62</v>
      </c>
      <c r="D1033" s="2">
        <f>BILANCA!E28</f>
        <v>64395.19</v>
      </c>
      <c r="E1033" s="2">
        <v>0</v>
      </c>
      <c r="F1033" s="2">
        <v>0</v>
      </c>
      <c r="G1033" s="3">
        <f t="shared" si="38"/>
        <v>4004.2539999999999</v>
      </c>
      <c r="H1033" s="3">
        <f t="shared" si="35"/>
        <v>0.56999999999970896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5089.2700000000004</v>
      </c>
      <c r="D1040" s="2">
        <f>BILANCA!E35</f>
        <v>5088.1499999999978</v>
      </c>
      <c r="E1040" s="2">
        <v>0</v>
      </c>
      <c r="F1040" s="2">
        <v>0</v>
      </c>
      <c r="G1040" s="3">
        <f t="shared" si="38"/>
        <v>457.96709999999985</v>
      </c>
      <c r="H1040" s="3">
        <f t="shared" si="35"/>
        <v>0.41999999999825377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22053.08</v>
      </c>
      <c r="D1041" s="2">
        <f>BILANCA!E36</f>
        <v>26676.46</v>
      </c>
      <c r="E1041" s="2">
        <v>0</v>
      </c>
      <c r="F1041" s="2">
        <v>0</v>
      </c>
      <c r="G1041" s="3">
        <f t="shared" si="38"/>
        <v>2337.5859999999998</v>
      </c>
      <c r="H1041" s="3">
        <f t="shared" si="35"/>
        <v>0.54000000000087311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16963.810000000001</v>
      </c>
      <c r="D1045" s="2">
        <f>BILANCA!E40</f>
        <v>21588.31</v>
      </c>
      <c r="E1045" s="2">
        <v>0</v>
      </c>
      <c r="F1045" s="2">
        <v>0</v>
      </c>
      <c r="G1045" s="3">
        <f t="shared" si="38"/>
        <v>2104.9150500000005</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9677.61</v>
      </c>
      <c r="D1059" s="2">
        <f>BILANCA!E54</f>
        <v>15913.57</v>
      </c>
      <c r="E1059" s="2">
        <v>0</v>
      </c>
      <c r="F1059" s="2">
        <v>0</v>
      </c>
      <c r="G1059" s="3">
        <f t="shared" si="38"/>
        <v>2033.7327500000001</v>
      </c>
      <c r="H1059" s="3">
        <f t="shared" si="35"/>
        <v>0.81999999999970896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9677.61</v>
      </c>
      <c r="D1060" s="2">
        <f>BILANCA!E55</f>
        <v>15913.57</v>
      </c>
      <c r="E1060" s="2">
        <v>0</v>
      </c>
      <c r="F1060" s="2">
        <v>0</v>
      </c>
      <c r="G1060" s="3">
        <f t="shared" si="38"/>
        <v>2075.2375000000002</v>
      </c>
      <c r="H1060" s="3">
        <f t="shared" si="35"/>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17854.849999999999</v>
      </c>
      <c r="D1061" s="2">
        <f>BILANCA!E56</f>
        <v>17854.86</v>
      </c>
      <c r="E1061" s="2">
        <v>0</v>
      </c>
      <c r="F1061" s="2">
        <v>0</v>
      </c>
      <c r="G1061" s="3">
        <f t="shared" si="38"/>
        <v>2731.7930699999997</v>
      </c>
      <c r="H1061" s="3">
        <f t="shared" si="35"/>
        <v>0.29000000000087311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17854.849999999999</v>
      </c>
      <c r="D1062" s="2">
        <f>BILANCA!E57</f>
        <v>17854.86</v>
      </c>
      <c r="E1062" s="2">
        <v>0</v>
      </c>
      <c r="F1062" s="2">
        <v>0</v>
      </c>
      <c r="G1062" s="3">
        <f t="shared" si="38"/>
        <v>2785.3576399999997</v>
      </c>
      <c r="H1062" s="3">
        <f t="shared" si="35"/>
        <v>0.29000000000087311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3591.39</v>
      </c>
      <c r="D1074" s="2">
        <f>BILANCA!E69</f>
        <v>58117.049999999996</v>
      </c>
      <c r="E1074" s="2">
        <v>0</v>
      </c>
      <c r="F1074" s="2">
        <v>0</v>
      </c>
      <c r="G1074" s="3">
        <f t="shared" si="38"/>
        <v>7668.8313600000001</v>
      </c>
      <c r="H1074" s="3">
        <f t="shared" si="35"/>
        <v>0.4399999999955071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904.09</v>
      </c>
      <c r="D1087" s="2">
        <f>BILANCA!E82</f>
        <v>154.43</v>
      </c>
      <c r="E1087" s="2">
        <v>0</v>
      </c>
      <c r="F1087" s="2">
        <v>0</v>
      </c>
      <c r="G1087" s="3">
        <f t="shared" si="38"/>
        <v>93.397150000000011</v>
      </c>
      <c r="H1087" s="3">
        <f t="shared" si="35"/>
        <v>0.52000000000003865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904.09</v>
      </c>
      <c r="D1092" s="2">
        <f>BILANCA!E87</f>
        <v>154.43</v>
      </c>
      <c r="E1092" s="2">
        <v>0</v>
      </c>
      <c r="F1092" s="2">
        <v>0</v>
      </c>
      <c r="G1092" s="3">
        <f t="shared" si="38"/>
        <v>99.461900000000014</v>
      </c>
      <c r="H1092" s="3">
        <f t="shared" si="35"/>
        <v>0.52000000000003865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2687.2999999999997</v>
      </c>
      <c r="D1152" s="2">
        <f>BILANCA!E147</f>
        <v>57962.619999999995</v>
      </c>
      <c r="E1152" s="2">
        <v>0</v>
      </c>
      <c r="F1152" s="2">
        <v>0</v>
      </c>
      <c r="G1152" s="3">
        <f t="shared" si="38"/>
        <v>16842.980679999997</v>
      </c>
      <c r="H1152" s="3">
        <f t="shared" si="41"/>
        <v>0.68000000000438376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51664.59</v>
      </c>
      <c r="E1155" s="2">
        <v>0</v>
      </c>
      <c r="F1155" s="2">
        <v>0</v>
      </c>
      <c r="G1155" s="3">
        <f t="shared" si="38"/>
        <v>14982.731099999997</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51664.59</v>
      </c>
      <c r="E1161" s="2">
        <v>0</v>
      </c>
      <c r="F1161" s="2">
        <v>0</v>
      </c>
      <c r="G1161" s="3">
        <f t="shared" si="38"/>
        <v>15602.706179999999</v>
      </c>
      <c r="H1161" s="3">
        <f t="shared" si="41"/>
        <v>0.41000000000349246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336.56</v>
      </c>
      <c r="D1165" s="2">
        <f>BILANCA!E160</f>
        <v>239.4</v>
      </c>
      <c r="E1165" s="2">
        <v>0</v>
      </c>
      <c r="F1165" s="2">
        <v>0</v>
      </c>
      <c r="G1165" s="3">
        <f t="shared" si="38"/>
        <v>126.38079999999999</v>
      </c>
      <c r="H1165" s="3">
        <f t="shared" si="41"/>
        <v>0.84000000000000341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91.56</v>
      </c>
      <c r="D1166" s="2">
        <f>BILANCA!E161</f>
        <v>22.56</v>
      </c>
      <c r="E1166" s="2">
        <v>0</v>
      </c>
      <c r="F1166" s="2">
        <v>0</v>
      </c>
      <c r="G1166" s="3">
        <f t="shared" si="38"/>
        <v>21.32208</v>
      </c>
      <c r="H1166" s="3">
        <f t="shared" si="41"/>
        <v>0.87999999999999901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2270.46</v>
      </c>
      <c r="D1167" s="2">
        <f>BILANCA!E162</f>
        <v>6058.63</v>
      </c>
      <c r="E1167" s="2">
        <v>0</v>
      </c>
      <c r="F1167" s="2">
        <v>0</v>
      </c>
      <c r="G1167" s="3">
        <f t="shared" si="38"/>
        <v>2258.8720400000002</v>
      </c>
      <c r="H1167" s="3">
        <f t="shared" si="41"/>
        <v>0.82999999999992724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11.28</v>
      </c>
      <c r="D1169" s="2">
        <f>BILANCA!E164</f>
        <v>22.56</v>
      </c>
      <c r="E1169" s="2">
        <v>0</v>
      </c>
      <c r="F1169" s="2">
        <v>0</v>
      </c>
      <c r="G1169" s="3">
        <f t="shared" si="38"/>
        <v>8.9676000000000009</v>
      </c>
      <c r="H1169" s="3">
        <f t="shared" si="41"/>
        <v>0.72000000000000064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789685.17999999993</v>
      </c>
      <c r="D1180" s="2">
        <f>BILANCA!E176</f>
        <v>824642.59999999986</v>
      </c>
      <c r="E1180" s="2">
        <v>0</v>
      </c>
      <c r="F1180" s="2">
        <v>0</v>
      </c>
      <c r="G1180" s="3">
        <f t="shared" si="38"/>
        <v>414624.96460000001</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5832.869999999999</v>
      </c>
      <c r="D1181" s="2">
        <f>BILANCA!E177</f>
        <v>58617.130000000005</v>
      </c>
      <c r="E1181" s="2">
        <v>0</v>
      </c>
      <c r="F1181" s="2">
        <v>0</v>
      </c>
      <c r="G1181" s="3">
        <f t="shared" si="38"/>
        <v>21044.479230000004</v>
      </c>
      <c r="H1181" s="3">
        <f t="shared" si="41"/>
        <v>0.26000000000567525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4818.8099999999995</v>
      </c>
      <c r="D1182" s="2">
        <f>BILANCA!E178</f>
        <v>58549.26</v>
      </c>
      <c r="E1182" s="2">
        <v>0</v>
      </c>
      <c r="F1182" s="2">
        <v>0</v>
      </c>
      <c r="G1182" s="3">
        <f t="shared" si="38"/>
        <v>20969.780759999998</v>
      </c>
      <c r="H1182" s="3">
        <f t="shared" si="41"/>
        <v>0.45000000000254659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50085.23</v>
      </c>
      <c r="E1183" s="2">
        <v>0</v>
      </c>
      <c r="F1183" s="2">
        <v>0</v>
      </c>
      <c r="G1183" s="3">
        <f t="shared" si="38"/>
        <v>17329.489580000001</v>
      </c>
      <c r="H1183" s="3">
        <f t="shared" si="41"/>
        <v>0.23000000000320142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3914.72</v>
      </c>
      <c r="D1184" s="2">
        <f>BILANCA!E180</f>
        <v>8464.0300000000007</v>
      </c>
      <c r="E1184" s="2">
        <v>0</v>
      </c>
      <c r="F1184" s="2">
        <v>0</v>
      </c>
      <c r="G1184" s="3">
        <f t="shared" si="38"/>
        <v>3626.64372</v>
      </c>
      <c r="H1184" s="3">
        <f t="shared" si="41"/>
        <v>0.31000000000085493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904.09</v>
      </c>
      <c r="D1200" s="2">
        <f>BILANCA!E196</f>
        <v>0</v>
      </c>
      <c r="E1200" s="2">
        <v>0</v>
      </c>
      <c r="F1200" s="2">
        <v>0</v>
      </c>
      <c r="G1200" s="3">
        <f t="shared" si="38"/>
        <v>171.77710000000002</v>
      </c>
      <c r="H1200" s="3">
        <f t="shared" si="41"/>
        <v>9.0000000000031832E-2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1014.06</v>
      </c>
      <c r="D1201" s="2">
        <f>BILANCA!E197</f>
        <v>0</v>
      </c>
      <c r="E1201" s="2">
        <v>0</v>
      </c>
      <c r="F1201" s="2">
        <v>0</v>
      </c>
      <c r="G1201" s="3">
        <f t="shared" si="38"/>
        <v>193.68546000000001</v>
      </c>
      <c r="H1201" s="3">
        <f t="shared" si="41"/>
        <v>5.999999999994543E-2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1014.06</v>
      </c>
      <c r="D1203" s="2">
        <f>BILANCA!E199</f>
        <v>0</v>
      </c>
      <c r="E1203" s="2">
        <v>0</v>
      </c>
      <c r="F1203" s="2">
        <v>0</v>
      </c>
      <c r="G1203" s="3">
        <f t="shared" si="44"/>
        <v>195.71358000000001</v>
      </c>
      <c r="H1203" s="3">
        <f t="shared" si="45"/>
        <v>5.999999999994543E-2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67.87</v>
      </c>
      <c r="E1251" s="2">
        <v>0</v>
      </c>
      <c r="F1251" s="2">
        <v>0</v>
      </c>
      <c r="G1251" s="3">
        <f>B1251/1000*C1251+B1251/500*D1251</f>
        <v>32.713340000000002</v>
      </c>
      <c r="H1251" s="3">
        <f>ABS(C1251-ROUND(C1251,0))+ABS(D1251-ROUND(D1251,0))</f>
        <v>0.12999999999999545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783852.30999999994</v>
      </c>
      <c r="D1255" s="2">
        <f>BILANCA!E251</f>
        <v>766025.46999999986</v>
      </c>
      <c r="E1255" s="2">
        <v>0</v>
      </c>
      <c r="F1255" s="2">
        <v>0</v>
      </c>
      <c r="G1255" s="3">
        <f t="shared" si="38"/>
        <v>567396.2962499999</v>
      </c>
      <c r="H1255" s="3">
        <f t="shared" si="41"/>
        <v>0.77999999979510903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766666.44</v>
      </c>
      <c r="D1256" s="2">
        <f>BILANCA!E252</f>
        <v>747098.2</v>
      </c>
      <c r="E1256" s="2">
        <v>0</v>
      </c>
      <c r="F1256" s="2">
        <v>0</v>
      </c>
      <c r="G1256" s="3">
        <f t="shared" si="38"/>
        <v>556172.2586399999</v>
      </c>
      <c r="H1256" s="3">
        <f t="shared" si="41"/>
        <v>0.63999999989755452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766666.44</v>
      </c>
      <c r="D1257" s="2">
        <f>BILANCA!E253</f>
        <v>747098.2</v>
      </c>
      <c r="E1257" s="2">
        <v>0</v>
      </c>
      <c r="F1257" s="2">
        <v>0</v>
      </c>
      <c r="G1257" s="3">
        <f t="shared" si="38"/>
        <v>558433.12147999997</v>
      </c>
      <c r="H1257" s="3">
        <f t="shared" si="41"/>
        <v>0.63999999989755452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16769.080000000002</v>
      </c>
      <c r="D1259" s="2">
        <f>BILANCA!E255</f>
        <v>-32976.67</v>
      </c>
      <c r="E1259" s="2">
        <v>0</v>
      </c>
      <c r="F1259" s="2">
        <v>0</v>
      </c>
      <c r="G1259" s="3">
        <f t="shared" si="38"/>
        <v>-12246.880739999999</v>
      </c>
      <c r="H1259" s="3">
        <f t="shared" si="41"/>
        <v>0.41000000000349246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27906.22</v>
      </c>
      <c r="D1260" s="2">
        <f>BILANCA!E256</f>
        <v>19984.41</v>
      </c>
      <c r="E1260" s="2">
        <v>0</v>
      </c>
      <c r="F1260" s="2">
        <v>0</v>
      </c>
      <c r="G1260" s="3">
        <f t="shared" si="38"/>
        <v>16968.760000000002</v>
      </c>
      <c r="H1260" s="3">
        <f t="shared" si="41"/>
        <v>0.63000000000101863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27906.22</v>
      </c>
      <c r="D1261" s="2">
        <f>BILANCA!E257</f>
        <v>19984.41</v>
      </c>
      <c r="E1261" s="2">
        <v>0</v>
      </c>
      <c r="F1261" s="2">
        <v>0</v>
      </c>
      <c r="G1261" s="3">
        <f t="shared" si="38"/>
        <v>17036.635040000001</v>
      </c>
      <c r="H1261" s="3">
        <f t="shared" si="41"/>
        <v>0.63000000000101863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11137.14</v>
      </c>
      <c r="D1264" s="2">
        <f>BILANCA!E260</f>
        <v>52961.08</v>
      </c>
      <c r="E1264" s="2">
        <v>0</v>
      </c>
      <c r="F1264" s="2">
        <v>0</v>
      </c>
      <c r="G1264" s="3">
        <f t="shared" si="38"/>
        <v>29733.0622</v>
      </c>
      <c r="H1264" s="3">
        <f t="shared" si="41"/>
        <v>0.22000000000116415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11137.14</v>
      </c>
      <c r="D1266" s="2">
        <f>BILANCA!E262</f>
        <v>52961.08</v>
      </c>
      <c r="E1266" s="2">
        <v>0</v>
      </c>
      <c r="F1266" s="2">
        <v>0</v>
      </c>
      <c r="G1266" s="3">
        <f t="shared" si="38"/>
        <v>29967.180800000002</v>
      </c>
      <c r="H1266" s="3">
        <f t="shared" si="41"/>
        <v>0.22000000000116415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416.79</v>
      </c>
      <c r="D1278" s="2">
        <f>BILANCA!E274</f>
        <v>51903.939999999995</v>
      </c>
      <c r="E1278" s="2">
        <v>0</v>
      </c>
      <c r="F1278" s="2">
        <v>0</v>
      </c>
      <c r="G1278" s="3">
        <f t="shared" si="38"/>
        <v>27932.21156</v>
      </c>
      <c r="H1278" s="3">
        <f t="shared" si="41"/>
        <v>0.27000000000492719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51664.59</v>
      </c>
      <c r="E1281" s="2">
        <v>0</v>
      </c>
      <c r="F1281" s="2">
        <v>0</v>
      </c>
      <c r="G1281" s="3">
        <f t="shared" si="48"/>
        <v>28002.207780000001</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51664.59</v>
      </c>
      <c r="E1287" s="2">
        <v>0</v>
      </c>
      <c r="F1287" s="2">
        <v>0</v>
      </c>
      <c r="G1287" s="3">
        <f t="shared" si="48"/>
        <v>28622.182860000001</v>
      </c>
      <c r="H1287" s="3">
        <f t="shared" si="49"/>
        <v>0.41000000000349246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325.23</v>
      </c>
      <c r="D1291" s="2">
        <f>BILANCA!E287</f>
        <v>216.79</v>
      </c>
      <c r="E1291" s="2">
        <v>0</v>
      </c>
      <c r="F1291" s="2">
        <v>0</v>
      </c>
      <c r="G1291" s="3">
        <f t="shared" si="48"/>
        <v>213.22561000000002</v>
      </c>
      <c r="H1291" s="3">
        <f t="shared" si="49"/>
        <v>0.44000000000002615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91.56</v>
      </c>
      <c r="D1292" s="2">
        <f>BILANCA!E288</f>
        <v>22.56</v>
      </c>
      <c r="E1292" s="2">
        <v>0</v>
      </c>
      <c r="F1292" s="2">
        <v>0</v>
      </c>
      <c r="G1292" s="3">
        <f t="shared" si="48"/>
        <v>38.543759999999999</v>
      </c>
      <c r="H1292" s="3">
        <f t="shared" si="49"/>
        <v>0.87999999999999901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11.28</v>
      </c>
      <c r="D1305" s="2">
        <f>BILANCA!E302</f>
        <v>22.56</v>
      </c>
      <c r="E1305" s="2">
        <v>0</v>
      </c>
      <c r="F1305" s="2">
        <v>0</v>
      </c>
      <c r="G1305" s="3">
        <f t="shared" si="38"/>
        <v>16.637999999999998</v>
      </c>
      <c r="H1305" s="3">
        <f t="shared" si="41"/>
        <v>0.72000000000000064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2687.3</v>
      </c>
      <c r="D1306" s="2">
        <f>BILANCA!E303</f>
        <v>57962.62</v>
      </c>
      <c r="E1306" s="2">
        <v>0</v>
      </c>
      <c r="F1306" s="2">
        <v>0</v>
      </c>
      <c r="G1306" s="3">
        <f t="shared" si="38"/>
        <v>35109.311839999995</v>
      </c>
      <c r="H1306" s="3">
        <f t="shared" si="41"/>
        <v>0.67999999999756255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904.09</v>
      </c>
      <c r="D1311" s="2">
        <f>BILANCA!E308</f>
        <v>154.43</v>
      </c>
      <c r="E1311" s="2">
        <v>0</v>
      </c>
      <c r="F1311" s="2">
        <v>0</v>
      </c>
      <c r="G1311" s="3">
        <f t="shared" si="52"/>
        <v>365.09794999999997</v>
      </c>
      <c r="H1311" s="3">
        <f t="shared" si="41"/>
        <v>0.52000000000003865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1594.4</v>
      </c>
      <c r="D1339" s="2">
        <f>BILANCA!E336</f>
        <v>483.01</v>
      </c>
      <c r="E1339" s="2">
        <v>0</v>
      </c>
      <c r="F1339" s="2">
        <v>0</v>
      </c>
      <c r="G1339" s="3">
        <f t="shared" si="52"/>
        <v>842.37818000000016</v>
      </c>
      <c r="H1339" s="3">
        <f t="shared" si="41"/>
        <v>0.41000000000008185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3224.41</v>
      </c>
      <c r="D1340" s="2">
        <f>BILANCA!E337</f>
        <v>58066.25</v>
      </c>
      <c r="E1340" s="2">
        <v>0</v>
      </c>
      <c r="F1340" s="2">
        <v>0</v>
      </c>
      <c r="G1340" s="3">
        <f t="shared" si="52"/>
        <v>39387.780299999999</v>
      </c>
      <c r="H1340" s="3">
        <f t="shared" si="41"/>
        <v>0.65999999999985448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1014.06</v>
      </c>
      <c r="D1342" s="2">
        <f>BILANCA!E339</f>
        <v>0</v>
      </c>
      <c r="E1342" s="2">
        <v>0</v>
      </c>
      <c r="F1342" s="2">
        <v>0</v>
      </c>
      <c r="G1342" s="3">
        <f t="shared" si="52"/>
        <v>336.66791999999998</v>
      </c>
      <c r="H1342" s="3">
        <f t="shared" si="41"/>
        <v>5.999999999994543E-2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67.87</v>
      </c>
      <c r="E1383" s="2">
        <v>0</v>
      </c>
      <c r="F1383" s="2">
        <v>0</v>
      </c>
      <c r="G1383" s="3">
        <f t="shared" si="59"/>
        <v>50.631020000000007</v>
      </c>
      <c r="H1383" s="3">
        <f t="shared" si="60"/>
        <v>0.12999999999999545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19427.349999999999</v>
      </c>
      <c r="D1385" s="2">
        <f>BILANCA!E382</f>
        <v>0</v>
      </c>
      <c r="E1385" s="2">
        <v>0</v>
      </c>
      <c r="F1385" s="2">
        <v>0</v>
      </c>
      <c r="G1385" s="3">
        <f t="shared" si="59"/>
        <v>7285.2562499999995</v>
      </c>
      <c r="H1385" s="3">
        <f t="shared" si="60"/>
        <v>0.34999999999854481</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639257.4</v>
      </c>
      <c r="D1510" s="2">
        <f>'RAS-funkcijski'!E114</f>
        <v>743096.25</v>
      </c>
      <c r="E1510" s="2">
        <v>0</v>
      </c>
      <c r="F1510" s="2">
        <v>0</v>
      </c>
      <c r="G1510" s="3">
        <f t="shared" si="52"/>
        <v>233799.489</v>
      </c>
      <c r="H1510" s="3">
        <f t="shared" si="63"/>
        <v>0.65000000002328306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638750.64</v>
      </c>
      <c r="D1511" s="2">
        <f>'RAS-funkcijski'!E115</f>
        <v>742503.24</v>
      </c>
      <c r="E1511" s="2">
        <v>0</v>
      </c>
      <c r="F1511" s="2">
        <v>0</v>
      </c>
      <c r="G1511" s="3">
        <f t="shared" si="52"/>
        <v>235737.04031999997</v>
      </c>
      <c r="H1511" s="3">
        <f t="shared" si="63"/>
        <v>0.59999999997671694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638750.64</v>
      </c>
      <c r="D1513" s="2">
        <f>'RAS-funkcijski'!E117</f>
        <v>742503.24</v>
      </c>
      <c r="E1513" s="2">
        <v>0</v>
      </c>
      <c r="F1513" s="2">
        <v>0</v>
      </c>
      <c r="G1513" s="3">
        <f t="shared" si="52"/>
        <v>239984.55456000002</v>
      </c>
      <c r="H1513" s="3">
        <f t="shared" si="63"/>
        <v>0.59999999997671694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506.76</v>
      </c>
      <c r="D1524" s="2">
        <f>'RAS-funkcijski'!E128</f>
        <v>593.01</v>
      </c>
      <c r="E1524" s="2">
        <v>0</v>
      </c>
      <c r="F1524" s="2">
        <v>0</v>
      </c>
      <c r="G1524" s="3">
        <f t="shared" si="52"/>
        <v>209.90472</v>
      </c>
      <c r="H1524" s="3">
        <f t="shared" si="63"/>
        <v>0.25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639257.4</v>
      </c>
      <c r="D1537" s="14">
        <f>'RAS-funkcijski'!E141</f>
        <v>743096.25</v>
      </c>
      <c r="E1537" s="14">
        <v>0</v>
      </c>
      <c r="F1537" s="14">
        <v>0</v>
      </c>
      <c r="G1537" s="15">
        <f t="shared" si="52"/>
        <v>291186.63630000001</v>
      </c>
      <c r="H1537" s="15">
        <f t="shared" si="63"/>
        <v>0.65000000002328306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35437.06</v>
      </c>
      <c r="D1538" s="7">
        <f>'P-VRIO'!E5</f>
        <v>0</v>
      </c>
      <c r="E1538" s="7">
        <v>0</v>
      </c>
      <c r="F1538" s="7">
        <v>0</v>
      </c>
      <c r="G1538" s="8">
        <f t="shared" si="52"/>
        <v>35.437059999999995</v>
      </c>
      <c r="H1538" s="8">
        <f t="shared" si="63"/>
        <v>5.9999999997671694E-2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35437.06</v>
      </c>
      <c r="D1539" s="2">
        <f>'P-VRIO'!E6</f>
        <v>0</v>
      </c>
      <c r="E1539" s="2">
        <v>0</v>
      </c>
      <c r="F1539" s="2">
        <v>0</v>
      </c>
      <c r="G1539" s="3">
        <f t="shared" si="52"/>
        <v>70.874119999999991</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35437.06</v>
      </c>
      <c r="D1540" s="2">
        <f>'P-VRIO'!E7</f>
        <v>0</v>
      </c>
      <c r="E1540" s="2">
        <v>0</v>
      </c>
      <c r="F1540" s="2">
        <v>0</v>
      </c>
      <c r="G1540" s="3">
        <f t="shared" si="52"/>
        <v>106.31117999999999</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35437.06</v>
      </c>
      <c r="D1541" s="2">
        <f>'P-VRIO'!E8</f>
        <v>0</v>
      </c>
      <c r="E1541" s="2">
        <v>0</v>
      </c>
      <c r="F1541" s="2">
        <v>0</v>
      </c>
      <c r="G1541" s="3">
        <f t="shared" si="52"/>
        <v>141.74823999999998</v>
      </c>
      <c r="H1541" s="3">
        <f t="shared" si="63"/>
        <v>5.9999999997671694E-2</v>
      </c>
      <c r="I1541" s="11">
        <f t="shared" ref="I1541:I1546" si="64">G1541*H1541</f>
        <v>8.5048943996699649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5832.87</v>
      </c>
      <c r="D1582" s="7"/>
      <c r="E1582" s="7">
        <v>0</v>
      </c>
      <c r="F1582" s="7">
        <v>0</v>
      </c>
      <c r="G1582" s="8">
        <f t="shared" ref="G1582:G1686" si="70">B1582/1000*C1582</f>
        <v>5.8328699999999998</v>
      </c>
      <c r="H1582" s="8">
        <f t="shared" ref="H1582:H1686" si="71">ABS(C1582-ROUND(C1582,0))</f>
        <v>0.13000000000010914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745636.4800000001</v>
      </c>
      <c r="D1583" s="2">
        <v>0</v>
      </c>
      <c r="E1583" s="2">
        <v>0</v>
      </c>
      <c r="F1583" s="2">
        <v>0</v>
      </c>
      <c r="G1583" s="3">
        <f t="shared" si="70"/>
        <v>1491.2729600000002</v>
      </c>
      <c r="H1583" s="3">
        <f t="shared" si="71"/>
        <v>0.48000000009778887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270.37</v>
      </c>
      <c r="D1584" s="2">
        <v>0</v>
      </c>
      <c r="E1584" s="2">
        <v>0</v>
      </c>
      <c r="F1584" s="2">
        <v>0</v>
      </c>
      <c r="G1584" s="3">
        <f t="shared" si="70"/>
        <v>0.81111</v>
      </c>
      <c r="H1584" s="3">
        <f t="shared" si="71"/>
        <v>0.37000000000000455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727584.3600000001</v>
      </c>
      <c r="D1585" s="2">
        <v>0</v>
      </c>
      <c r="E1585" s="2">
        <v>0</v>
      </c>
      <c r="F1585" s="2">
        <v>0</v>
      </c>
      <c r="G1585" s="3">
        <f t="shared" si="70"/>
        <v>2910.3374400000007</v>
      </c>
      <c r="H1585" s="3">
        <f t="shared" si="71"/>
        <v>0.36000000010244548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643574.67000000004</v>
      </c>
      <c r="D1586" s="2">
        <v>0</v>
      </c>
      <c r="E1586" s="2">
        <v>0</v>
      </c>
      <c r="F1586" s="2">
        <v>0</v>
      </c>
      <c r="G1586" s="3">
        <f t="shared" si="70"/>
        <v>3217.8733500000003</v>
      </c>
      <c r="H1586" s="3">
        <f t="shared" si="71"/>
        <v>0.32999999995809048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83843.19</v>
      </c>
      <c r="D1587" s="2">
        <v>0</v>
      </c>
      <c r="E1587" s="2">
        <v>0</v>
      </c>
      <c r="F1587" s="2">
        <v>0</v>
      </c>
      <c r="G1587" s="3">
        <f t="shared" si="70"/>
        <v>503.05914000000001</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166.5</v>
      </c>
      <c r="D1592" s="2">
        <v>0</v>
      </c>
      <c r="E1592" s="2">
        <v>0</v>
      </c>
      <c r="F1592" s="2">
        <v>0</v>
      </c>
      <c r="G1592" s="3">
        <f t="shared" si="70"/>
        <v>1.8314999999999999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15868.82</v>
      </c>
      <c r="D1594" s="2">
        <v>0</v>
      </c>
      <c r="E1594" s="2">
        <v>0</v>
      </c>
      <c r="F1594" s="2">
        <v>0</v>
      </c>
      <c r="G1594" s="3">
        <f t="shared" si="70"/>
        <v>206.29465999999999</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1912.93</v>
      </c>
      <c r="D1601" s="2">
        <v>0</v>
      </c>
      <c r="E1601" s="2">
        <v>0</v>
      </c>
      <c r="F1601" s="2">
        <v>0</v>
      </c>
      <c r="G1601" s="3">
        <f>B1601/1000*C1601</f>
        <v>38.258600000000001</v>
      </c>
      <c r="H1601" s="3">
        <f>ABS(C1601-ROUND(C1601,0))</f>
        <v>6.9999999999936335E-2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692852.22</v>
      </c>
      <c r="D1602" s="2">
        <v>0</v>
      </c>
      <c r="E1602" s="2">
        <v>0</v>
      </c>
      <c r="F1602" s="2">
        <v>0</v>
      </c>
      <c r="G1602" s="3">
        <f t="shared" si="70"/>
        <v>14549.89662</v>
      </c>
      <c r="H1602" s="3">
        <f t="shared" si="71"/>
        <v>0.21999999997206032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1106.5899999999999</v>
      </c>
      <c r="D1603" s="2">
        <v>0</v>
      </c>
      <c r="E1603" s="2">
        <v>0</v>
      </c>
      <c r="F1603" s="2">
        <v>0</v>
      </c>
      <c r="G1603" s="3">
        <f t="shared" si="70"/>
        <v>24.344979999999996</v>
      </c>
      <c r="H1603" s="3">
        <f t="shared" si="71"/>
        <v>0.41000000000008185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672949.82</v>
      </c>
      <c r="D1604" s="2">
        <v>0</v>
      </c>
      <c r="E1604" s="2">
        <v>0</v>
      </c>
      <c r="F1604" s="2">
        <v>0</v>
      </c>
      <c r="G1604" s="3">
        <f t="shared" si="70"/>
        <v>15477.845859999999</v>
      </c>
      <c r="H1604" s="3">
        <f t="shared" si="71"/>
        <v>0.18000000005122274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593489.43999999994</v>
      </c>
      <c r="D1605" s="2">
        <v>0</v>
      </c>
      <c r="E1605" s="2">
        <v>0</v>
      </c>
      <c r="F1605" s="2">
        <v>0</v>
      </c>
      <c r="G1605" s="3">
        <f t="shared" si="70"/>
        <v>14243.74656</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79293.88</v>
      </c>
      <c r="D1606" s="2">
        <v>0</v>
      </c>
      <c r="E1606" s="2">
        <v>0</v>
      </c>
      <c r="F1606" s="2">
        <v>0</v>
      </c>
      <c r="G1606" s="3">
        <f t="shared" si="70"/>
        <v>1982.3470000000002</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166.5</v>
      </c>
      <c r="D1611" s="2">
        <v>0</v>
      </c>
      <c r="E1611" s="2">
        <v>0</v>
      </c>
      <c r="F1611" s="2">
        <v>0</v>
      </c>
      <c r="G1611" s="3">
        <f t="shared" si="70"/>
        <v>4.9950000000000001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16882.88</v>
      </c>
      <c r="D1613" s="2">
        <v>0</v>
      </c>
      <c r="E1613" s="2">
        <v>0</v>
      </c>
      <c r="F1613" s="2">
        <v>0</v>
      </c>
      <c r="G1613" s="3">
        <f t="shared" si="70"/>
        <v>540.25216</v>
      </c>
      <c r="H1613" s="3">
        <f t="shared" si="71"/>
        <v>0.11999999999898137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1912.93</v>
      </c>
      <c r="D1620" s="2">
        <v>0</v>
      </c>
      <c r="E1620" s="2">
        <v>0</v>
      </c>
      <c r="F1620" s="2">
        <v>0</v>
      </c>
      <c r="G1620" s="3">
        <f>B1620/1000*C1620</f>
        <v>74.60427</v>
      </c>
      <c r="H1620" s="3">
        <f>ABS(C1620-ROUND(C1620,0))</f>
        <v>6.9999999999936335E-2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58617.130000000121</v>
      </c>
      <c r="D1621" s="2">
        <v>0</v>
      </c>
      <c r="E1621" s="2">
        <v>0</v>
      </c>
      <c r="F1621" s="2">
        <v>0</v>
      </c>
      <c r="G1621" s="3">
        <f t="shared" si="70"/>
        <v>2344.6852000000049</v>
      </c>
      <c r="H1621" s="3">
        <f t="shared" si="71"/>
        <v>0.13000000012107193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483.01</v>
      </c>
      <c r="D1622" s="2">
        <v>0</v>
      </c>
      <c r="E1622" s="2">
        <v>0</v>
      </c>
      <c r="F1622" s="2">
        <v>0</v>
      </c>
      <c r="G1622" s="3">
        <f t="shared" si="70"/>
        <v>19.80341</v>
      </c>
      <c r="H1622" s="3">
        <f t="shared" si="71"/>
        <v>9.9999999999909051E-3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483.01</v>
      </c>
      <c r="D1628" s="2">
        <v>0</v>
      </c>
      <c r="E1628" s="2">
        <v>0</v>
      </c>
      <c r="F1628" s="2">
        <v>0</v>
      </c>
      <c r="G1628" s="3">
        <f t="shared" si="70"/>
        <v>22.70147</v>
      </c>
      <c r="H1628" s="3">
        <f t="shared" si="71"/>
        <v>9.9999999999909051E-3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483.01</v>
      </c>
      <c r="D1634" s="2">
        <v>0</v>
      </c>
      <c r="E1634" s="2">
        <v>0</v>
      </c>
      <c r="F1634" s="2">
        <v>0</v>
      </c>
      <c r="G1634" s="3">
        <f t="shared" si="70"/>
        <v>25.599529999999998</v>
      </c>
      <c r="H1634" s="3">
        <f t="shared" si="71"/>
        <v>9.9999999999909051E-3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483.01</v>
      </c>
      <c r="D1635" s="2">
        <v>0</v>
      </c>
      <c r="E1635" s="2">
        <v>0</v>
      </c>
      <c r="F1635" s="2">
        <v>0</v>
      </c>
      <c r="G1635" s="3">
        <f t="shared" si="70"/>
        <v>26.082539999999998</v>
      </c>
      <c r="H1635" s="3">
        <f t="shared" si="71"/>
        <v>9.9999999999909051E-3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58134.12</v>
      </c>
      <c r="D1681" s="2">
        <v>0</v>
      </c>
      <c r="E1681" s="2">
        <v>0</v>
      </c>
      <c r="F1681" s="2">
        <v>0</v>
      </c>
      <c r="G1681" s="3">
        <f t="shared" si="70"/>
        <v>5813.4120000000003</v>
      </c>
      <c r="H1681" s="3">
        <f t="shared" si="71"/>
        <v>0.12000000000261934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67.87</v>
      </c>
      <c r="D1682" s="2">
        <v>0</v>
      </c>
      <c r="E1682" s="2">
        <v>0</v>
      </c>
      <c r="F1682" s="2">
        <v>0</v>
      </c>
      <c r="G1682" s="3">
        <f t="shared" si="70"/>
        <v>6.8548700000000009</v>
      </c>
      <c r="H1682" s="3">
        <f t="shared" si="71"/>
        <v>0.12999999999999545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58066.25</v>
      </c>
      <c r="D1683" s="2">
        <v>0</v>
      </c>
      <c r="E1683" s="2">
        <v>0</v>
      </c>
      <c r="F1683" s="2">
        <v>0</v>
      </c>
      <c r="G1683" s="3">
        <f t="shared" si="70"/>
        <v>5922.7574999999997</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13"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22961</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631612.85999999987</v>
      </c>
      <c r="I17" s="275">
        <f>'PR-RAS'!E6</f>
        <v>693350.49999999988</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628665.05999999994</v>
      </c>
      <c r="I18" s="275">
        <f>'PR-RAS'!E152</f>
        <v>727227.42999999993</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16769.079999999962</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32976.67</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786093.78999999992</v>
      </c>
      <c r="I22" s="275">
        <f>BILANCA!E7</f>
        <v>766525.54999999993</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3591.39</v>
      </c>
      <c r="I23" s="275">
        <f>BILANCA!E69</f>
        <v>58117.049999999996</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5832.869999999999</v>
      </c>
      <c r="I24" s="275">
        <f>BILANCA!E177</f>
        <v>58617.130000000005</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783852.30999999994</v>
      </c>
      <c r="I25" s="275">
        <f>BILANCA!E251</f>
        <v>766025.46999999986</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639257.4</v>
      </c>
      <c r="I30" s="275">
        <f>'RAS-funkcijski'!E114</f>
        <v>743096.25</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639257.4</v>
      </c>
      <c r="I31" s="275">
        <f>'RAS-funkcijski'!E141</f>
        <v>743096.25</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35437.06</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5832.87</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58617.130000000121</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483.01</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58134.12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13" zoomScaleNormal="100" workbookViewId="0">
      <selection activeCell="I299" sqref="I29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631612.85999999987</v>
      </c>
      <c r="E6" s="60">
        <f>E7+E43+E49+E82+E106+E125+E134+E140</f>
        <v>693350.49999999988</v>
      </c>
      <c r="F6" s="45">
        <f t="shared" ref="F6:F132" si="0">IF(D6&lt;&gt;0,IF(E6/D6&gt;=100,"&gt;&gt;100",E6/D6*100),"-")</f>
        <v>109.77460148610653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586030.40999999992</v>
      </c>
      <c r="E49" s="60">
        <f>E50+E53+E58+E61+E64+E68+E71+E74+E77</f>
        <v>636817.07999999996</v>
      </c>
      <c r="F49" s="45">
        <f t="shared" si="0"/>
        <v>108.66621750908799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585523.64999999991</v>
      </c>
      <c r="E68" s="60">
        <f t="shared" si="11"/>
        <v>636321.40999999992</v>
      </c>
      <c r="F68" s="45">
        <f t="shared" si="0"/>
        <v>108.67561199278629</v>
      </c>
    </row>
    <row r="69" spans="1:6" ht="12.75" customHeight="1" x14ac:dyDescent="0.25">
      <c r="A69" s="63" t="s">
        <v>141</v>
      </c>
      <c r="B69" s="64" t="s">
        <v>142</v>
      </c>
      <c r="C69" s="247" t="s">
        <v>141</v>
      </c>
      <c r="D69" s="194">
        <v>581668.32999999996</v>
      </c>
      <c r="E69" s="194">
        <v>632674.84</v>
      </c>
      <c r="F69" s="45">
        <f t="shared" si="0"/>
        <v>108.76900243133403</v>
      </c>
    </row>
    <row r="70" spans="1:6" ht="12" x14ac:dyDescent="0.25">
      <c r="A70" s="63" t="s">
        <v>143</v>
      </c>
      <c r="B70" s="64" t="s">
        <v>144</v>
      </c>
      <c r="C70" s="247" t="s">
        <v>143</v>
      </c>
      <c r="D70" s="194">
        <v>3855.32</v>
      </c>
      <c r="E70" s="194">
        <v>3646.57</v>
      </c>
      <c r="F70" s="45">
        <f t="shared" si="0"/>
        <v>94.585404065032222</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506.76</v>
      </c>
      <c r="E77" s="60">
        <f t="shared" si="14"/>
        <v>495.67</v>
      </c>
      <c r="F77" s="45">
        <f t="shared" si="0"/>
        <v>97.811587339174366</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506.76</v>
      </c>
      <c r="E80" s="194">
        <v>495.67</v>
      </c>
      <c r="F80" s="45">
        <f t="shared" si="0"/>
        <v>97.811587339174366</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0.02</v>
      </c>
      <c r="E82" s="60">
        <f t="shared" si="15"/>
        <v>0.01</v>
      </c>
      <c r="F82" s="45">
        <f t="shared" si="0"/>
        <v>50</v>
      </c>
    </row>
    <row r="83" spans="1:6" ht="12.75" customHeight="1" x14ac:dyDescent="0.25">
      <c r="A83" s="63">
        <v>641</v>
      </c>
      <c r="B83" s="64" t="s">
        <v>169</v>
      </c>
      <c r="C83" s="247" t="s">
        <v>170</v>
      </c>
      <c r="D83" s="60">
        <f t="shared" ref="D83:E83" si="16">SUM(D84:D90)</f>
        <v>0.02</v>
      </c>
      <c r="E83" s="60">
        <f t="shared" si="16"/>
        <v>0.01</v>
      </c>
      <c r="F83" s="45">
        <f t="shared" si="0"/>
        <v>50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0.02</v>
      </c>
      <c r="E85" s="194">
        <v>0.01</v>
      </c>
      <c r="F85" s="45">
        <f t="shared" si="0"/>
        <v>50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8000.35</v>
      </c>
      <c r="E106" s="60">
        <f>E107+E112+E120+E124</f>
        <v>7137.73</v>
      </c>
      <c r="F106" s="45">
        <f t="shared" si="0"/>
        <v>89.217721724674533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8000.35</v>
      </c>
      <c r="E112" s="60">
        <f t="shared" si="20"/>
        <v>7137.73</v>
      </c>
      <c r="F112" s="45">
        <f t="shared" si="0"/>
        <v>89.217721724674533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8000.35</v>
      </c>
      <c r="E117" s="194">
        <v>7137.73</v>
      </c>
      <c r="F117" s="45">
        <f t="shared" si="0"/>
        <v>89.217721724674533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981.61</v>
      </c>
      <c r="E125" s="60">
        <f t="shared" si="22"/>
        <v>572.71</v>
      </c>
      <c r="F125" s="45">
        <f t="shared" si="0"/>
        <v>58.343945151333024</v>
      </c>
    </row>
    <row r="126" spans="1:6" ht="12.75" customHeight="1" x14ac:dyDescent="0.25">
      <c r="A126" s="63">
        <v>661</v>
      </c>
      <c r="B126" s="65" t="s">
        <v>255</v>
      </c>
      <c r="C126" s="247" t="s">
        <v>256</v>
      </c>
      <c r="D126" s="60">
        <f t="shared" ref="D126:E126" si="23">SUM(D127:D128)</f>
        <v>233.88</v>
      </c>
      <c r="E126" s="60">
        <f t="shared" si="23"/>
        <v>572.71</v>
      </c>
      <c r="F126" s="45">
        <f t="shared" si="0"/>
        <v>244.87343937061743</v>
      </c>
    </row>
    <row r="127" spans="1:6" ht="12.75" customHeight="1" x14ac:dyDescent="0.25">
      <c r="A127" s="63">
        <v>6614</v>
      </c>
      <c r="B127" s="65" t="s">
        <v>257</v>
      </c>
      <c r="C127" s="247" t="s">
        <v>258</v>
      </c>
      <c r="D127" s="194">
        <v>233.88</v>
      </c>
      <c r="E127" s="194">
        <v>572.71</v>
      </c>
      <c r="F127" s="45">
        <f t="shared" si="0"/>
        <v>244.87343937061743</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747.73</v>
      </c>
      <c r="E129" s="60">
        <f t="shared" si="24"/>
        <v>0</v>
      </c>
      <c r="F129" s="45">
        <f t="shared" si="0"/>
        <v>0</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747.73</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36600.47</v>
      </c>
      <c r="E134" s="60">
        <f t="shared" si="25"/>
        <v>48822.97</v>
      </c>
      <c r="F134" s="45">
        <f t="shared" ref="F134:F229" si="26">IF(D134&lt;&gt;0,IF(E134/D134&gt;=100,"&gt;&gt;100",E134/D134*100),"-")</f>
        <v>133.39437990823615</v>
      </c>
    </row>
    <row r="135" spans="1:6" ht="22.8" x14ac:dyDescent="0.25">
      <c r="A135" s="63">
        <v>671</v>
      </c>
      <c r="B135" s="182" t="s">
        <v>273</v>
      </c>
      <c r="C135" s="247" t="s">
        <v>274</v>
      </c>
      <c r="D135" s="60">
        <f t="shared" ref="D135:E135" si="27">SUM(D136:D138)</f>
        <v>36600.47</v>
      </c>
      <c r="E135" s="60">
        <f t="shared" si="27"/>
        <v>48822.97</v>
      </c>
      <c r="F135" s="45">
        <f t="shared" si="26"/>
        <v>133.39437990823615</v>
      </c>
    </row>
    <row r="136" spans="1:6" ht="12.75" customHeight="1" x14ac:dyDescent="0.25">
      <c r="A136" s="63">
        <v>6711</v>
      </c>
      <c r="B136" s="65" t="s">
        <v>275</v>
      </c>
      <c r="C136" s="247" t="s">
        <v>276</v>
      </c>
      <c r="D136" s="194">
        <v>31900.47</v>
      </c>
      <c r="E136" s="194">
        <v>35922.97</v>
      </c>
      <c r="F136" s="45">
        <f t="shared" si="26"/>
        <v>112.60953208526394</v>
      </c>
    </row>
    <row r="137" spans="1:6" ht="22.8" x14ac:dyDescent="0.25">
      <c r="A137" s="63">
        <v>6712</v>
      </c>
      <c r="B137" s="182" t="s">
        <v>277</v>
      </c>
      <c r="C137" s="247" t="s">
        <v>278</v>
      </c>
      <c r="D137" s="194">
        <v>4700</v>
      </c>
      <c r="E137" s="194">
        <v>12900</v>
      </c>
      <c r="F137" s="45">
        <f t="shared" si="26"/>
        <v>274.468085106383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628665.05999999994</v>
      </c>
      <c r="E152" s="60">
        <f>E153+E164+E202+E221+E230+E262+E273</f>
        <v>727227.42999999993</v>
      </c>
      <c r="F152" s="45">
        <f t="shared" si="26"/>
        <v>115.67804165862184</v>
      </c>
    </row>
    <row r="153" spans="1:6" ht="12.75" customHeight="1" x14ac:dyDescent="0.25">
      <c r="A153" s="63">
        <v>31</v>
      </c>
      <c r="B153" s="64" t="s">
        <v>308</v>
      </c>
      <c r="C153" s="247" t="s">
        <v>3</v>
      </c>
      <c r="D153" s="60">
        <f t="shared" ref="D153:E153" si="30">D154+D159+D160</f>
        <v>538747.82999999996</v>
      </c>
      <c r="E153" s="60">
        <f t="shared" si="30"/>
        <v>643217.74</v>
      </c>
      <c r="F153" s="45">
        <f t="shared" si="26"/>
        <v>119.39124469420138</v>
      </c>
    </row>
    <row r="154" spans="1:6" ht="12.75" customHeight="1" x14ac:dyDescent="0.25">
      <c r="A154" s="63">
        <v>311</v>
      </c>
      <c r="B154" s="64" t="s">
        <v>309</v>
      </c>
      <c r="C154" s="247" t="s">
        <v>310</v>
      </c>
      <c r="D154" s="60">
        <f t="shared" ref="D154:E154" si="31">SUM(D155:D158)</f>
        <v>449240.56999999995</v>
      </c>
      <c r="E154" s="60">
        <f t="shared" si="31"/>
        <v>537006.64</v>
      </c>
      <c r="F154" s="45">
        <f t="shared" si="26"/>
        <v>119.53654141254431</v>
      </c>
    </row>
    <row r="155" spans="1:6" ht="12.75" customHeight="1" x14ac:dyDescent="0.25">
      <c r="A155" s="63">
        <v>3111</v>
      </c>
      <c r="B155" s="64" t="s">
        <v>311</v>
      </c>
      <c r="C155" s="247" t="s">
        <v>312</v>
      </c>
      <c r="D155" s="194">
        <v>446584.22</v>
      </c>
      <c r="E155" s="194">
        <v>534323.43000000005</v>
      </c>
      <c r="F155" s="45">
        <f t="shared" si="26"/>
        <v>119.64673315147591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2656.35</v>
      </c>
      <c r="E157" s="194">
        <v>2683.21</v>
      </c>
      <c r="F157" s="45">
        <f t="shared" si="26"/>
        <v>101.01116193272723</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17232.87</v>
      </c>
      <c r="E159" s="194">
        <v>19251.75</v>
      </c>
      <c r="F159" s="45">
        <f t="shared" si="26"/>
        <v>111.71528596223381</v>
      </c>
    </row>
    <row r="160" spans="1:6" ht="12.75" customHeight="1" x14ac:dyDescent="0.25">
      <c r="A160" s="63">
        <v>313</v>
      </c>
      <c r="B160" s="65" t="s">
        <v>321</v>
      </c>
      <c r="C160" s="247" t="s">
        <v>322</v>
      </c>
      <c r="D160" s="60">
        <f t="shared" ref="D160:E160" si="32">SUM(D161:D163)</f>
        <v>72274.39</v>
      </c>
      <c r="E160" s="60">
        <f t="shared" si="32"/>
        <v>86959.35</v>
      </c>
      <c r="F160" s="45">
        <f t="shared" si="26"/>
        <v>120.31834512889006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72274.39</v>
      </c>
      <c r="E162" s="194">
        <v>86959.35</v>
      </c>
      <c r="F162" s="45">
        <f t="shared" si="26"/>
        <v>120.31834512889006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82995.819999999992</v>
      </c>
      <c r="E164" s="60">
        <f>E165+E170+E178+E188+E189+E194</f>
        <v>83793.19</v>
      </c>
      <c r="F164" s="45">
        <f t="shared" si="26"/>
        <v>100.96073513099817</v>
      </c>
    </row>
    <row r="165" spans="1:6" ht="12.75" customHeight="1" x14ac:dyDescent="0.25">
      <c r="A165" s="63">
        <v>321</v>
      </c>
      <c r="B165" s="64" t="s">
        <v>331</v>
      </c>
      <c r="C165" s="247" t="s">
        <v>332</v>
      </c>
      <c r="D165" s="60">
        <f t="shared" ref="D165:E165" si="33">SUM(D166:D169)</f>
        <v>16710.47</v>
      </c>
      <c r="E165" s="60">
        <f t="shared" si="33"/>
        <v>19987.7</v>
      </c>
      <c r="F165" s="45">
        <f t="shared" si="26"/>
        <v>119.6118361721723</v>
      </c>
    </row>
    <row r="166" spans="1:6" ht="12.75" customHeight="1" x14ac:dyDescent="0.25">
      <c r="A166" s="63">
        <v>3211</v>
      </c>
      <c r="B166" s="64" t="s">
        <v>333</v>
      </c>
      <c r="C166" s="247" t="s">
        <v>334</v>
      </c>
      <c r="D166" s="194">
        <v>1026.1400000000001</v>
      </c>
      <c r="E166" s="194">
        <v>1736.46</v>
      </c>
      <c r="F166" s="45">
        <f t="shared" si="26"/>
        <v>169.22252324244255</v>
      </c>
    </row>
    <row r="167" spans="1:6" ht="12.75" customHeight="1" x14ac:dyDescent="0.25">
      <c r="A167" s="63">
        <v>3212</v>
      </c>
      <c r="B167" s="64" t="s">
        <v>335</v>
      </c>
      <c r="C167" s="247" t="s">
        <v>336</v>
      </c>
      <c r="D167" s="194">
        <v>15609.33</v>
      </c>
      <c r="E167" s="194">
        <v>18161.240000000002</v>
      </c>
      <c r="F167" s="45">
        <f t="shared" si="26"/>
        <v>116.3486197037285</v>
      </c>
    </row>
    <row r="168" spans="1:6" ht="12.75" customHeight="1" x14ac:dyDescent="0.25">
      <c r="A168" s="63">
        <v>3213</v>
      </c>
      <c r="B168" s="64" t="s">
        <v>337</v>
      </c>
      <c r="C168" s="247" t="s">
        <v>338</v>
      </c>
      <c r="D168" s="194">
        <v>75</v>
      </c>
      <c r="E168" s="194">
        <v>90</v>
      </c>
      <c r="F168" s="45">
        <f t="shared" si="26"/>
        <v>120</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39838.37999999999</v>
      </c>
      <c r="E170" s="60">
        <f t="shared" si="34"/>
        <v>42498.090000000004</v>
      </c>
      <c r="F170" s="45">
        <f t="shared" si="26"/>
        <v>106.67625038969962</v>
      </c>
    </row>
    <row r="171" spans="1:6" ht="12.75" customHeight="1" x14ac:dyDescent="0.25">
      <c r="A171" s="63">
        <v>3221</v>
      </c>
      <c r="B171" s="64" t="s">
        <v>343</v>
      </c>
      <c r="C171" s="247" t="s">
        <v>344</v>
      </c>
      <c r="D171" s="194">
        <v>4006.18</v>
      </c>
      <c r="E171" s="194">
        <v>3460.15</v>
      </c>
      <c r="F171" s="45">
        <f t="shared" si="26"/>
        <v>86.370307874334159</v>
      </c>
    </row>
    <row r="172" spans="1:6" ht="12.75" customHeight="1" x14ac:dyDescent="0.25">
      <c r="A172" s="63">
        <v>3222</v>
      </c>
      <c r="B172" s="64" t="s">
        <v>345</v>
      </c>
      <c r="C172" s="247" t="s">
        <v>346</v>
      </c>
      <c r="D172" s="194">
        <v>21108.16</v>
      </c>
      <c r="E172" s="194">
        <v>20815.78</v>
      </c>
      <c r="F172" s="45">
        <f t="shared" si="26"/>
        <v>98.614848475660594</v>
      </c>
    </row>
    <row r="173" spans="1:6" ht="12.75" customHeight="1" x14ac:dyDescent="0.25">
      <c r="A173" s="63">
        <v>3223</v>
      </c>
      <c r="B173" s="65" t="s">
        <v>347</v>
      </c>
      <c r="C173" s="247" t="s">
        <v>348</v>
      </c>
      <c r="D173" s="194">
        <v>10657</v>
      </c>
      <c r="E173" s="194">
        <v>11422.64</v>
      </c>
      <c r="F173" s="45">
        <f t="shared" si="26"/>
        <v>107.18438584967626</v>
      </c>
    </row>
    <row r="174" spans="1:6" ht="12.75" customHeight="1" x14ac:dyDescent="0.25">
      <c r="A174" s="63">
        <v>3224</v>
      </c>
      <c r="B174" s="65" t="s">
        <v>349</v>
      </c>
      <c r="C174" s="247" t="s">
        <v>350</v>
      </c>
      <c r="D174" s="194">
        <v>864.45</v>
      </c>
      <c r="E174" s="194">
        <v>556.51</v>
      </c>
      <c r="F174" s="45">
        <f t="shared" si="26"/>
        <v>64.377349759962982</v>
      </c>
    </row>
    <row r="175" spans="1:6" ht="12.75" customHeight="1" x14ac:dyDescent="0.25">
      <c r="A175" s="63">
        <v>3225</v>
      </c>
      <c r="B175" s="65" t="s">
        <v>351</v>
      </c>
      <c r="C175" s="247" t="s">
        <v>352</v>
      </c>
      <c r="D175" s="194">
        <v>3202.59</v>
      </c>
      <c r="E175" s="194">
        <v>6235.96</v>
      </c>
      <c r="F175" s="45">
        <f t="shared" si="26"/>
        <v>194.71615161478678</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v>7.05</v>
      </c>
      <c r="F177" s="45" t="str">
        <f t="shared" si="26"/>
        <v>-</v>
      </c>
    </row>
    <row r="178" spans="1:6" ht="12.75" customHeight="1" x14ac:dyDescent="0.25">
      <c r="A178" s="63">
        <v>323</v>
      </c>
      <c r="B178" s="65" t="s">
        <v>357</v>
      </c>
      <c r="C178" s="247" t="s">
        <v>358</v>
      </c>
      <c r="D178" s="60">
        <f t="shared" ref="D178:E178" si="35">SUM(D179:D187)</f>
        <v>19442.18</v>
      </c>
      <c r="E178" s="60">
        <f t="shared" si="35"/>
        <v>18656.580000000002</v>
      </c>
      <c r="F178" s="45">
        <f t="shared" si="26"/>
        <v>95.959300860294476</v>
      </c>
    </row>
    <row r="179" spans="1:6" ht="12.75" customHeight="1" x14ac:dyDescent="0.25">
      <c r="A179" s="63">
        <v>3231</v>
      </c>
      <c r="B179" s="65" t="s">
        <v>359</v>
      </c>
      <c r="C179" s="247" t="s">
        <v>360</v>
      </c>
      <c r="D179" s="194">
        <v>935.22</v>
      </c>
      <c r="E179" s="194">
        <v>737.42</v>
      </c>
      <c r="F179" s="45">
        <f t="shared" si="26"/>
        <v>78.849896281088945</v>
      </c>
    </row>
    <row r="180" spans="1:6" ht="12.75" customHeight="1" x14ac:dyDescent="0.25">
      <c r="A180" s="63">
        <v>3232</v>
      </c>
      <c r="B180" s="65" t="s">
        <v>361</v>
      </c>
      <c r="C180" s="247" t="s">
        <v>362</v>
      </c>
      <c r="D180" s="194">
        <v>7028.87</v>
      </c>
      <c r="E180" s="194">
        <v>4240.9399999999996</v>
      </c>
      <c r="F180" s="45">
        <f t="shared" si="26"/>
        <v>60.336014181511388</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1494.8</v>
      </c>
      <c r="E182" s="194">
        <v>1169.03</v>
      </c>
      <c r="F182" s="45">
        <f t="shared" si="26"/>
        <v>78.206449023280712</v>
      </c>
    </row>
    <row r="183" spans="1:6" ht="12.75" customHeight="1" x14ac:dyDescent="0.25">
      <c r="A183" s="63">
        <v>3235</v>
      </c>
      <c r="B183" s="64" t="s">
        <v>367</v>
      </c>
      <c r="C183" s="247" t="s">
        <v>368</v>
      </c>
      <c r="D183" s="194">
        <v>2733.89</v>
      </c>
      <c r="E183" s="194">
        <v>3535.88</v>
      </c>
      <c r="F183" s="45">
        <f t="shared" si="26"/>
        <v>129.33512321271158</v>
      </c>
    </row>
    <row r="184" spans="1:6" ht="12.75" customHeight="1" x14ac:dyDescent="0.25">
      <c r="A184" s="63">
        <v>3236</v>
      </c>
      <c r="B184" s="64" t="s">
        <v>369</v>
      </c>
      <c r="C184" s="247" t="s">
        <v>370</v>
      </c>
      <c r="D184" s="194">
        <v>1816.04</v>
      </c>
      <c r="E184" s="194">
        <v>2111.9</v>
      </c>
      <c r="F184" s="45">
        <f t="shared" si="26"/>
        <v>116.29149137684193</v>
      </c>
    </row>
    <row r="185" spans="1:6" ht="12.75" customHeight="1" x14ac:dyDescent="0.25">
      <c r="A185" s="63">
        <v>3237</v>
      </c>
      <c r="B185" s="64" t="s">
        <v>371</v>
      </c>
      <c r="C185" s="247" t="s">
        <v>372</v>
      </c>
      <c r="D185" s="194">
        <v>0</v>
      </c>
      <c r="E185" s="194">
        <v>1302.57</v>
      </c>
      <c r="F185" s="45" t="str">
        <f t="shared" si="26"/>
        <v>-</v>
      </c>
    </row>
    <row r="186" spans="1:6" ht="12.75" customHeight="1" x14ac:dyDescent="0.25">
      <c r="A186" s="63">
        <v>3238</v>
      </c>
      <c r="B186" s="64" t="s">
        <v>373</v>
      </c>
      <c r="C186" s="247" t="s">
        <v>374</v>
      </c>
      <c r="D186" s="194">
        <v>2416.36</v>
      </c>
      <c r="E186" s="194">
        <v>2691.84</v>
      </c>
      <c r="F186" s="45">
        <f t="shared" si="26"/>
        <v>111.40061911304606</v>
      </c>
    </row>
    <row r="187" spans="1:6" ht="12.75" customHeight="1" x14ac:dyDescent="0.25">
      <c r="A187" s="63">
        <v>3239</v>
      </c>
      <c r="B187" s="64" t="s">
        <v>375</v>
      </c>
      <c r="C187" s="247" t="s">
        <v>376</v>
      </c>
      <c r="D187" s="194">
        <v>3017</v>
      </c>
      <c r="E187" s="194">
        <v>2867</v>
      </c>
      <c r="F187" s="45">
        <f t="shared" si="26"/>
        <v>95.028173682466019</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7004.79</v>
      </c>
      <c r="E194" s="60">
        <f t="shared" si="36"/>
        <v>2650.8199999999997</v>
      </c>
      <c r="F194" s="45">
        <f t="shared" si="26"/>
        <v>37.842961744748948</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596.14</v>
      </c>
      <c r="E196" s="194">
        <v>654.16</v>
      </c>
      <c r="F196" s="45">
        <f t="shared" si="26"/>
        <v>109.73261314456335</v>
      </c>
    </row>
    <row r="197" spans="1:6" ht="12.75" customHeight="1" x14ac:dyDescent="0.25">
      <c r="A197" s="63">
        <v>3293</v>
      </c>
      <c r="B197" s="64" t="s">
        <v>395</v>
      </c>
      <c r="C197" s="247" t="s">
        <v>396</v>
      </c>
      <c r="D197" s="194">
        <v>78.06</v>
      </c>
      <c r="E197" s="194">
        <v>82.56</v>
      </c>
      <c r="F197" s="45">
        <f t="shared" si="26"/>
        <v>105.76479631053036</v>
      </c>
    </row>
    <row r="198" spans="1:6" ht="12.75" customHeight="1" x14ac:dyDescent="0.25">
      <c r="A198" s="63">
        <v>3294</v>
      </c>
      <c r="B198" s="64" t="s">
        <v>397</v>
      </c>
      <c r="C198" s="247" t="s">
        <v>398</v>
      </c>
      <c r="D198" s="194">
        <v>110</v>
      </c>
      <c r="E198" s="194">
        <v>125</v>
      </c>
      <c r="F198" s="45">
        <f t="shared" si="26"/>
        <v>113.63636363636364</v>
      </c>
    </row>
    <row r="199" spans="1:6" ht="12.75" customHeight="1" x14ac:dyDescent="0.25">
      <c r="A199" s="63">
        <v>3295</v>
      </c>
      <c r="B199" s="64" t="s">
        <v>399</v>
      </c>
      <c r="C199" s="247" t="s">
        <v>400</v>
      </c>
      <c r="D199" s="194">
        <v>644</v>
      </c>
      <c r="E199" s="194"/>
      <c r="F199" s="45">
        <f t="shared" si="26"/>
        <v>0</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5576.59</v>
      </c>
      <c r="E201" s="194">
        <v>1789.1</v>
      </c>
      <c r="F201" s="45">
        <f t="shared" si="26"/>
        <v>32.082329882598501</v>
      </c>
    </row>
    <row r="202" spans="1:6" ht="12.75" customHeight="1" x14ac:dyDescent="0.25">
      <c r="A202" s="63">
        <v>34</v>
      </c>
      <c r="B202" s="183" t="s">
        <v>405</v>
      </c>
      <c r="C202" s="247" t="s">
        <v>406</v>
      </c>
      <c r="D202" s="60">
        <f t="shared" ref="D202:E202" si="37">D203+D208+D216</f>
        <v>50</v>
      </c>
      <c r="E202" s="60">
        <f t="shared" si="37"/>
        <v>50</v>
      </c>
      <c r="F202" s="45">
        <f t="shared" si="26"/>
        <v>100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50</v>
      </c>
      <c r="E216" s="60">
        <f t="shared" si="40"/>
        <v>50</v>
      </c>
      <c r="F216" s="45">
        <f t="shared" si="26"/>
        <v>100</v>
      </c>
    </row>
    <row r="217" spans="1:6" ht="12.75" customHeight="1" x14ac:dyDescent="0.25">
      <c r="A217" s="63">
        <v>3431</v>
      </c>
      <c r="B217" s="182" t="s">
        <v>435</v>
      </c>
      <c r="C217" s="247" t="s">
        <v>436</v>
      </c>
      <c r="D217" s="194">
        <v>50</v>
      </c>
      <c r="E217" s="194">
        <v>50</v>
      </c>
      <c r="F217" s="45">
        <f t="shared" si="26"/>
        <v>100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6695.91</v>
      </c>
      <c r="E262" s="60">
        <f t="shared" si="55"/>
        <v>0</v>
      </c>
      <c r="F262" s="45">
        <f t="shared" ref="F262:F268" si="56">IF(D262&lt;&gt;0,IF(E262/D262&gt;=100,"&gt;&gt;100",E262/D262*100),"-")</f>
        <v>0</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6695.91</v>
      </c>
      <c r="E269" s="60">
        <f t="shared" si="58"/>
        <v>0</v>
      </c>
      <c r="F269" s="45">
        <f t="shared" ref="F269:F272" si="59">IF(D269&lt;&gt;0,IF(E269/D269&gt;=100,"&gt;&gt;100",E269/D269*100),"-")</f>
        <v>0</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6695.91</v>
      </c>
      <c r="E271" s="194"/>
      <c r="F271" s="45">
        <f t="shared" si="59"/>
        <v>0</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175.5</v>
      </c>
      <c r="E273" s="60">
        <f t="shared" si="60"/>
        <v>166.5</v>
      </c>
      <c r="F273" s="45">
        <f t="shared" ref="F273:F277" si="61">IF(D273&lt;&gt;0,IF(E273/D273&gt;=100,"&gt;&gt;100",E273/D273*100),"-")</f>
        <v>94.871794871794862</v>
      </c>
    </row>
    <row r="274" spans="1:6" ht="12.75" customHeight="1" x14ac:dyDescent="0.25">
      <c r="A274" s="63">
        <v>381</v>
      </c>
      <c r="B274" s="64" t="s">
        <v>540</v>
      </c>
      <c r="C274" s="247" t="s">
        <v>541</v>
      </c>
      <c r="D274" s="60">
        <f t="shared" ref="D274:E274" si="62">SUM(D275:D277)</f>
        <v>175.5</v>
      </c>
      <c r="E274" s="60">
        <f t="shared" si="62"/>
        <v>166.5</v>
      </c>
      <c r="F274" s="45">
        <f t="shared" si="61"/>
        <v>94.871794871794862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175.5</v>
      </c>
      <c r="E276" s="194">
        <v>166.5</v>
      </c>
      <c r="F276" s="45">
        <f t="shared" si="61"/>
        <v>94.871794871794862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628665.05999999994</v>
      </c>
      <c r="E299" s="60">
        <f>E152-E297+E298</f>
        <v>727227.42999999993</v>
      </c>
      <c r="F299" s="45">
        <f t="shared" si="68"/>
        <v>115.67804165862184</v>
      </c>
    </row>
    <row r="300" spans="1:6" ht="12.75" customHeight="1" x14ac:dyDescent="0.25">
      <c r="A300" s="63" t="s">
        <v>581</v>
      </c>
      <c r="B300" s="64" t="s">
        <v>592</v>
      </c>
      <c r="C300" s="247" t="s">
        <v>593</v>
      </c>
      <c r="D300" s="60">
        <f>IF(D6&gt;=D299,D6-D299,0)</f>
        <v>2947.7999999999302</v>
      </c>
      <c r="E300" s="60">
        <f>IF(E6&gt;=E299,E6-E299,0)</f>
        <v>0</v>
      </c>
      <c r="F300" s="45">
        <f t="shared" si="68"/>
        <v>0</v>
      </c>
    </row>
    <row r="301" spans="1:6" ht="12.75" customHeight="1" x14ac:dyDescent="0.25">
      <c r="A301" s="63" t="s">
        <v>581</v>
      </c>
      <c r="B301" s="64" t="s">
        <v>594</v>
      </c>
      <c r="C301" s="247" t="s">
        <v>595</v>
      </c>
      <c r="D301" s="60">
        <f>IF(D299&gt;=D6,D299-D6,0)</f>
        <v>0</v>
      </c>
      <c r="E301" s="60">
        <f>IF(E299&gt;=E6,E299-E6,0)</f>
        <v>33876.930000000051</v>
      </c>
      <c r="F301" s="45" t="str">
        <f t="shared" si="68"/>
        <v>-</v>
      </c>
    </row>
    <row r="302" spans="1:6" ht="12.75" customHeight="1" x14ac:dyDescent="0.25">
      <c r="A302" s="63">
        <v>92211</v>
      </c>
      <c r="B302" s="64" t="s">
        <v>596</v>
      </c>
      <c r="C302" s="247" t="s">
        <v>597</v>
      </c>
      <c r="D302" s="194">
        <v>4986.2700000000004</v>
      </c>
      <c r="E302" s="194">
        <v>16769.080000000002</v>
      </c>
      <c r="F302" s="45">
        <f t="shared" si="68"/>
        <v>336.30509378754061</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416.79</v>
      </c>
      <c r="E304" s="194">
        <v>51903.94</v>
      </c>
      <c r="F304" s="45" t="str">
        <f t="shared" si="68"/>
        <v>&gt;&gt;100</v>
      </c>
    </row>
    <row r="305" spans="1:6" ht="12" x14ac:dyDescent="0.25">
      <c r="A305" s="63">
        <v>9661</v>
      </c>
      <c r="B305" s="220" t="s">
        <v>602</v>
      </c>
      <c r="C305" s="247" t="s">
        <v>603</v>
      </c>
      <c r="D305" s="194">
        <v>91.56</v>
      </c>
      <c r="E305" s="194">
        <v>22.56</v>
      </c>
      <c r="F305" s="45">
        <f t="shared" si="68"/>
        <v>24.639580602883353</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10592.34</v>
      </c>
      <c r="E360" s="60">
        <f t="shared" si="86"/>
        <v>15868.82</v>
      </c>
      <c r="F360" s="45">
        <f t="shared" si="72"/>
        <v>149.81411095187653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8592.34</v>
      </c>
      <c r="E373" s="60">
        <f t="shared" si="90"/>
        <v>5868.82</v>
      </c>
      <c r="F373" s="45">
        <f t="shared" si="72"/>
        <v>68.302930284416121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3747.73</v>
      </c>
      <c r="E379" s="60">
        <f t="shared" si="92"/>
        <v>1245.44</v>
      </c>
      <c r="F379" s="45">
        <f t="shared" si="72"/>
        <v>33.231849679672763</v>
      </c>
    </row>
    <row r="380" spans="1:6" ht="12.75" customHeight="1" x14ac:dyDescent="0.25">
      <c r="A380" s="63">
        <v>4221</v>
      </c>
      <c r="B380" s="64" t="s">
        <v>647</v>
      </c>
      <c r="C380" s="247" t="s">
        <v>739</v>
      </c>
      <c r="D380" s="194">
        <v>1747.73</v>
      </c>
      <c r="E380" s="194">
        <v>45.44</v>
      </c>
      <c r="F380" s="45">
        <f t="shared" si="72"/>
        <v>2.5999439272656528</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2000</v>
      </c>
      <c r="E386" s="194">
        <v>1200</v>
      </c>
      <c r="F386" s="45">
        <f t="shared" si="72"/>
        <v>60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4844.6099999999997</v>
      </c>
      <c r="E393" s="60">
        <f t="shared" si="94"/>
        <v>4623.38</v>
      </c>
      <c r="F393" s="45">
        <f t="shared" si="72"/>
        <v>95.433481745692646</v>
      </c>
    </row>
    <row r="394" spans="1:6" ht="12.75" customHeight="1" x14ac:dyDescent="0.25">
      <c r="A394" s="63">
        <v>4241</v>
      </c>
      <c r="B394" s="64" t="s">
        <v>756</v>
      </c>
      <c r="C394" s="247" t="s">
        <v>757</v>
      </c>
      <c r="D394" s="194">
        <v>4844.6099999999997</v>
      </c>
      <c r="E394" s="194">
        <v>4623.38</v>
      </c>
      <c r="F394" s="45">
        <f t="shared" si="72"/>
        <v>95.433481745692646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2000</v>
      </c>
      <c r="E412" s="60">
        <f t="shared" si="100"/>
        <v>10000</v>
      </c>
      <c r="F412" s="45">
        <f t="shared" si="72"/>
        <v>500</v>
      </c>
    </row>
    <row r="413" spans="1:6" ht="12.75" customHeight="1" x14ac:dyDescent="0.25">
      <c r="A413" s="63">
        <v>451</v>
      </c>
      <c r="B413" s="64" t="s">
        <v>784</v>
      </c>
      <c r="C413" s="247" t="s">
        <v>785</v>
      </c>
      <c r="D413" s="194">
        <v>2000</v>
      </c>
      <c r="E413" s="194">
        <v>10000</v>
      </c>
      <c r="F413" s="45">
        <f t="shared" si="72"/>
        <v>500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10592.34</v>
      </c>
      <c r="E418" s="60">
        <f t="shared" si="102"/>
        <v>15868.82</v>
      </c>
      <c r="F418" s="45">
        <f t="shared" si="72"/>
        <v>149.81411095187653</v>
      </c>
    </row>
    <row r="419" spans="1:6" ht="12.75" customHeight="1" x14ac:dyDescent="0.25">
      <c r="A419" s="63">
        <v>92212</v>
      </c>
      <c r="B419" s="64" t="s">
        <v>796</v>
      </c>
      <c r="C419" s="247" t="s">
        <v>797</v>
      </c>
      <c r="D419" s="194">
        <v>19427.349999999999</v>
      </c>
      <c r="E419" s="194">
        <v>0</v>
      </c>
      <c r="F419" s="45">
        <f t="shared" si="72"/>
        <v>0</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631612.85999999987</v>
      </c>
      <c r="E422" s="60">
        <f>E6+E308</f>
        <v>693350.49999999988</v>
      </c>
      <c r="F422" s="45">
        <f t="shared" si="72"/>
        <v>109.77460148610653</v>
      </c>
    </row>
    <row r="423" spans="1:6" ht="12.75" customHeight="1" x14ac:dyDescent="0.25">
      <c r="A423" s="63" t="s">
        <v>581</v>
      </c>
      <c r="B423" s="64" t="s">
        <v>804</v>
      </c>
      <c r="C423" s="247" t="s">
        <v>805</v>
      </c>
      <c r="D423" s="60">
        <f t="shared" ref="D423:E423" si="103">D299+D360</f>
        <v>639257.39999999991</v>
      </c>
      <c r="E423" s="60">
        <f t="shared" si="103"/>
        <v>743096.24999999988</v>
      </c>
      <c r="F423" s="45">
        <f t="shared" si="72"/>
        <v>116.24366804357682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7644.5400000000373</v>
      </c>
      <c r="E425" s="60">
        <f t="shared" si="105"/>
        <v>49745.75</v>
      </c>
      <c r="F425" s="45">
        <f t="shared" si="72"/>
        <v>650.7356884783095</v>
      </c>
    </row>
    <row r="426" spans="1:6" ht="12.75" customHeight="1" x14ac:dyDescent="0.25">
      <c r="A426" s="251" t="s">
        <v>810</v>
      </c>
      <c r="B426" s="183" t="s">
        <v>811</v>
      </c>
      <c r="C426" s="252" t="s">
        <v>812</v>
      </c>
      <c r="D426" s="60">
        <f t="shared" ref="D426:E426" si="106">IF(D302-D303+D419-D420&gt;=0,D302-D303+D419-D420,0)</f>
        <v>24413.62</v>
      </c>
      <c r="E426" s="60">
        <f t="shared" si="106"/>
        <v>16769.080000000002</v>
      </c>
      <c r="F426" s="45">
        <f t="shared" si="72"/>
        <v>68.687396625326372</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416.79</v>
      </c>
      <c r="E428" s="81">
        <f t="shared" si="108"/>
        <v>51903.94</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631612.85999999987</v>
      </c>
      <c r="E643" s="60">
        <f>E422+E430</f>
        <v>693350.49999999988</v>
      </c>
      <c r="F643" s="45">
        <f t="shared" si="109"/>
        <v>109.77460148610653</v>
      </c>
    </row>
    <row r="644" spans="1:6" ht="12.75" customHeight="1" x14ac:dyDescent="0.25">
      <c r="A644" s="63" t="s">
        <v>581</v>
      </c>
      <c r="B644" s="64" t="s">
        <v>1237</v>
      </c>
      <c r="C644" s="247" t="s">
        <v>1238</v>
      </c>
      <c r="D644" s="60">
        <f>D423+D535</f>
        <v>639257.39999999991</v>
      </c>
      <c r="E644" s="60">
        <f>E423+E535</f>
        <v>743096.24999999988</v>
      </c>
      <c r="F644" s="45">
        <f t="shared" si="109"/>
        <v>116.24366804357682</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7644.5400000000373</v>
      </c>
      <c r="E646" s="60">
        <f t="shared" si="164"/>
        <v>49745.75</v>
      </c>
      <c r="F646" s="45">
        <f t="shared" si="109"/>
        <v>650.7356884783095</v>
      </c>
    </row>
    <row r="647" spans="1:6" ht="22.8" x14ac:dyDescent="0.25">
      <c r="A647" s="251" t="s">
        <v>1243</v>
      </c>
      <c r="B647" s="64" t="s">
        <v>1244</v>
      </c>
      <c r="C647" s="252" t="s">
        <v>1243</v>
      </c>
      <c r="D647" s="60">
        <f>IF(D426-D427+D641-D642&gt;=0,D426-D427+D641-D642,0)</f>
        <v>24413.62</v>
      </c>
      <c r="E647" s="60">
        <f>IF(E426-E427+E641-E642&gt;=0,E426-E427+E641-E642,0)</f>
        <v>16769.080000000002</v>
      </c>
      <c r="F647" s="45">
        <f t="shared" si="109"/>
        <v>68.687396625326372</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16769.079999999962</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32976.67</v>
      </c>
      <c r="F650" s="45" t="str">
        <f t="shared" si="109"/>
        <v>-</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0</v>
      </c>
      <c r="E654" s="194"/>
      <c r="F654" s="45" t="str">
        <f t="shared" si="167"/>
        <v>-</v>
      </c>
    </row>
    <row r="655" spans="1:6" ht="12.75" customHeight="1" x14ac:dyDescent="0.25">
      <c r="A655" s="63" t="s">
        <v>1258</v>
      </c>
      <c r="B655" s="64" t="s">
        <v>1259</v>
      </c>
      <c r="C655" s="247" t="s">
        <v>1258</v>
      </c>
      <c r="D655" s="194">
        <v>0</v>
      </c>
      <c r="E655" s="194"/>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26</v>
      </c>
      <c r="E658" s="253">
        <v>26</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20</v>
      </c>
      <c r="E660" s="253">
        <v>20</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573904.15</v>
      </c>
      <c r="E683" s="192">
        <v>631672.26</v>
      </c>
      <c r="F683" s="71">
        <f t="shared" si="167"/>
        <v>110.06581151225339</v>
      </c>
    </row>
    <row r="684" spans="1:6" ht="22.8" x14ac:dyDescent="0.25">
      <c r="A684" s="70">
        <v>63613</v>
      </c>
      <c r="B684" s="182" t="s">
        <v>1317</v>
      </c>
      <c r="C684" s="278" t="s">
        <v>1318</v>
      </c>
      <c r="D684" s="192">
        <v>7764.18</v>
      </c>
      <c r="E684" s="192">
        <v>1002.58</v>
      </c>
      <c r="F684" s="71">
        <f t="shared" si="167"/>
        <v>12.912889706317991</v>
      </c>
    </row>
    <row r="685" spans="1:6" ht="22.8" x14ac:dyDescent="0.25">
      <c r="A685" s="63">
        <v>63622</v>
      </c>
      <c r="B685" s="244" t="s">
        <v>1319</v>
      </c>
      <c r="C685" s="247" t="s">
        <v>1320</v>
      </c>
      <c r="D685" s="194">
        <v>3855.32</v>
      </c>
      <c r="E685" s="194">
        <v>3646.57</v>
      </c>
      <c r="F685" s="45">
        <f t="shared" si="167"/>
        <v>94.585404065032222</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6760.94</v>
      </c>
      <c r="E724" s="192">
        <v>5845.48</v>
      </c>
      <c r="F724" s="71">
        <f t="shared" si="167"/>
        <v>86.459575147834471</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491.46</v>
      </c>
      <c r="E733" s="192">
        <v>882.88</v>
      </c>
      <c r="F733" s="71">
        <f t="shared" si="167"/>
        <v>179.64432507223376</v>
      </c>
    </row>
    <row r="734" spans="1:6" ht="12.75" customHeight="1" x14ac:dyDescent="0.25">
      <c r="A734" s="70">
        <v>32121</v>
      </c>
      <c r="B734" s="65" t="s">
        <v>1397</v>
      </c>
      <c r="C734" s="278" t="s">
        <v>1398</v>
      </c>
      <c r="D734" s="192">
        <v>15609.33</v>
      </c>
      <c r="E734" s="192">
        <v>18161.240000000002</v>
      </c>
      <c r="F734" s="71">
        <f t="shared" si="167"/>
        <v>116.3486197037285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1036.49</v>
      </c>
      <c r="E736" s="194">
        <v>1561.9</v>
      </c>
      <c r="F736" s="45">
        <f t="shared" si="167"/>
        <v>150.69127536203919</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370</v>
      </c>
      <c r="E742" s="192">
        <v>370</v>
      </c>
      <c r="F742" s="71">
        <f t="shared" si="169"/>
        <v>100</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6695.91</v>
      </c>
      <c r="E855" s="194"/>
      <c r="F855" s="45">
        <f t="shared" si="169"/>
        <v>0</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E255" sqref="E25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789685.17999999993</v>
      </c>
      <c r="E6" s="180">
        <f t="shared" si="0"/>
        <v>824642.6</v>
      </c>
      <c r="F6" s="181">
        <f t="shared" ref="F6:F298" si="1">IF(D6&gt;0,IF(E6/D6&gt;=100,"&gt;&gt;100",E6/D6*100),"-")</f>
        <v>104.42675396288936</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786093.78999999992</v>
      </c>
      <c r="E7" s="79">
        <f t="shared" si="2"/>
        <v>766525.54999999993</v>
      </c>
      <c r="F7" s="71">
        <f t="shared" si="1"/>
        <v>97.510699073198381</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1572.5</v>
      </c>
      <c r="E8" s="79">
        <f>E9+E10-E11</f>
        <v>1572.5</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1572.5</v>
      </c>
      <c r="E10" s="192">
        <v>1572.5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766666.44</v>
      </c>
      <c r="E12" s="79">
        <f t="shared" si="3"/>
        <v>747098.19</v>
      </c>
      <c r="F12" s="71">
        <f t="shared" si="1"/>
        <v>97.447618810600346</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687476.42999999993</v>
      </c>
      <c r="E13" s="79">
        <f t="shared" si="4"/>
        <v>679193.92999999993</v>
      </c>
      <c r="F13" s="71">
        <f t="shared" si="1"/>
        <v>98.795231423424951</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79221.58</v>
      </c>
      <c r="E15" s="192">
        <v>79221.58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619965.5</v>
      </c>
      <c r="E17" s="192">
        <v>623407.99</v>
      </c>
      <c r="F17" s="71">
        <f t="shared" si="1"/>
        <v>100.55527122073728</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11710.65</v>
      </c>
      <c r="E18" s="192">
        <v>23435.64</v>
      </c>
      <c r="F18" s="71">
        <f t="shared" si="1"/>
        <v>200.12245263926425</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74100.74000000002</v>
      </c>
      <c r="E19" s="79">
        <f t="shared" si="5"/>
        <v>62816.110000000015</v>
      </c>
      <c r="F19" s="71">
        <f t="shared" si="1"/>
        <v>84.771231704298771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78540.3</v>
      </c>
      <c r="E20" s="192">
        <v>78585.740000000005</v>
      </c>
      <c r="F20" s="71">
        <f t="shared" si="1"/>
        <v>100.05785564862879</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2368.88</v>
      </c>
      <c r="E22" s="192">
        <v>2368.88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38499.18</v>
      </c>
      <c r="E26" s="192">
        <v>46256.68</v>
      </c>
      <c r="F26" s="71">
        <f t="shared" si="1"/>
        <v>120.14977981349213</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45307.62</v>
      </c>
      <c r="E28" s="192">
        <v>64395.19</v>
      </c>
      <c r="F28" s="71">
        <f t="shared" si="1"/>
        <v>142.1288295434631</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5089.2700000000004</v>
      </c>
      <c r="E35" s="79">
        <f t="shared" si="7"/>
        <v>5088.1499999999978</v>
      </c>
      <c r="F35" s="71">
        <f t="shared" si="1"/>
        <v>99.977992914504384</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22053.08</v>
      </c>
      <c r="E36" s="192">
        <v>26676.46</v>
      </c>
      <c r="F36" s="71">
        <f t="shared" si="1"/>
        <v>120.96478133666588</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16963.810000000001</v>
      </c>
      <c r="E40" s="192">
        <v>21588.31</v>
      </c>
      <c r="F40" s="71">
        <f t="shared" si="1"/>
        <v>127.2609749814458</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9677.61</v>
      </c>
      <c r="E54" s="192">
        <v>15913.57</v>
      </c>
      <c r="F54" s="71">
        <f t="shared" si="1"/>
        <v>164.43698392475002</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9677.61</v>
      </c>
      <c r="E55" s="192">
        <v>15913.57</v>
      </c>
      <c r="F55" s="71">
        <f t="shared" si="1"/>
        <v>164.43698392475002</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17854.849999999999</v>
      </c>
      <c r="E56" s="79">
        <f t="shared" si="11"/>
        <v>17854.86</v>
      </c>
      <c r="F56" s="71">
        <f t="shared" si="1"/>
        <v>100.00005600719133</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17854.849999999999</v>
      </c>
      <c r="E57" s="192">
        <v>17854.86</v>
      </c>
      <c r="F57" s="71">
        <f t="shared" si="1"/>
        <v>100.00005600719133</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3591.39</v>
      </c>
      <c r="E69" s="79">
        <f>E70+E82+E88+E119+E135+E147+E165+E171</f>
        <v>58117.049999999996</v>
      </c>
      <c r="F69" s="71">
        <f t="shared" si="1"/>
        <v>1618.2327733830075</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904.09</v>
      </c>
      <c r="E82" s="79">
        <f>SUM(E83:E85)-E86+E87</f>
        <v>154.43</v>
      </c>
      <c r="F82" s="71">
        <f t="shared" si="1"/>
        <v>17.081264033447997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904.09</v>
      </c>
      <c r="E87" s="192">
        <v>154.43</v>
      </c>
      <c r="F87" s="71">
        <f t="shared" si="1"/>
        <v>17.081264033447997</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2687.2999999999997</v>
      </c>
      <c r="E147" s="79">
        <f t="shared" si="24"/>
        <v>57962.619999999995</v>
      </c>
      <c r="F147" s="71">
        <f t="shared" si="1"/>
        <v>2156.9091653332343</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51664.59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51664.59</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336.56</v>
      </c>
      <c r="E160" s="192">
        <v>239.4</v>
      </c>
      <c r="F160" s="71">
        <f t="shared" si="1"/>
        <v>71.131447587354415</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91.56</v>
      </c>
      <c r="E161" s="192">
        <v>22.56</v>
      </c>
      <c r="F161" s="71">
        <f t="shared" si="1"/>
        <v>24.639580602883353</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2270.46</v>
      </c>
      <c r="E162" s="192">
        <v>6058.63</v>
      </c>
      <c r="F162" s="71">
        <f t="shared" si="1"/>
        <v>266.84592549527412</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11.28</v>
      </c>
      <c r="E164" s="192">
        <v>22.56</v>
      </c>
      <c r="F164" s="71">
        <f t="shared" si="1"/>
        <v>200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789685.17999999993</v>
      </c>
      <c r="E176" s="79">
        <f>E177+E251</f>
        <v>824642.59999999986</v>
      </c>
      <c r="F176" s="71">
        <f t="shared" si="1"/>
        <v>104.42675396288936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5832.869999999999</v>
      </c>
      <c r="E177" s="79">
        <f>E178+E197+E203+E219+E247+E248</f>
        <v>58617.130000000005</v>
      </c>
      <c r="F177" s="71">
        <f t="shared" si="1"/>
        <v>1004.9449070526176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4818.8099999999995</v>
      </c>
      <c r="E178" s="79">
        <f>SUM(E179:E181)+E185+E186+SUM(E194:E196)</f>
        <v>58549.26</v>
      </c>
      <c r="F178" s="71">
        <f t="shared" si="1"/>
        <v>1215.0149103201829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0</v>
      </c>
      <c r="E179" s="192">
        <v>50085.23</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3914.72</v>
      </c>
      <c r="E180" s="192">
        <v>8464.0300000000007</v>
      </c>
      <c r="F180" s="71">
        <f t="shared" si="1"/>
        <v>216.21035476355911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904.09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1014.06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1014.06</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67.87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783852.30999999994</v>
      </c>
      <c r="E251" s="79">
        <f>+E252+E255-E264+E274+E291</f>
        <v>766025.46999999986</v>
      </c>
      <c r="F251" s="71">
        <f t="shared" si="1"/>
        <v>97.725739942005134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766666.44</v>
      </c>
      <c r="E252" s="79">
        <f>E253-E254</f>
        <v>747098.2</v>
      </c>
      <c r="F252" s="71">
        <f t="shared" si="1"/>
        <v>97.447620114948549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766666.44</v>
      </c>
      <c r="E253" s="192">
        <v>747098.2</v>
      </c>
      <c r="F253" s="71">
        <f t="shared" si="1"/>
        <v>97.447620114948549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16769.080000000002</v>
      </c>
      <c r="E255" s="79">
        <f>E256-E260</f>
        <v>-32976.67</v>
      </c>
      <c r="F255" s="71">
        <f t="shared" si="1"/>
        <v>-196.6516350330489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27906.22</v>
      </c>
      <c r="E256" s="79">
        <f>SUM(E257:E259)</f>
        <v>19984.41</v>
      </c>
      <c r="F256" s="71">
        <f t="shared" si="1"/>
        <v>71.612744398918949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27906.22</v>
      </c>
      <c r="E257" s="192">
        <v>19984.41</v>
      </c>
      <c r="F257" s="71">
        <f t="shared" si="1"/>
        <v>71.612744398918949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11137.14</v>
      </c>
      <c r="E260" s="79">
        <f>SUM(E261:E263)</f>
        <v>52961.08</v>
      </c>
      <c r="F260" s="71">
        <f t="shared" si="1"/>
        <v>475.53572999890463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11137.14</v>
      </c>
      <c r="E262" s="192">
        <v>52961.08</v>
      </c>
      <c r="F262" s="71">
        <f t="shared" si="1"/>
        <v>475.53572999890463</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416.79</v>
      </c>
      <c r="E274" s="79">
        <f>SUM(E275:E277)+SUM(E286:E290)</f>
        <v>51903.939999999995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51664.59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51664.59</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325.23</v>
      </c>
      <c r="E287" s="192">
        <v>216.79</v>
      </c>
      <c r="F287" s="71">
        <f t="shared" si="39"/>
        <v>66.6574424253605</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91.56</v>
      </c>
      <c r="E288" s="192">
        <v>22.56</v>
      </c>
      <c r="F288" s="71">
        <f t="shared" si="39"/>
        <v>24.639580602883353</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11.28</v>
      </c>
      <c r="E302" s="192">
        <v>22.56</v>
      </c>
      <c r="F302" s="71">
        <f t="shared" si="43"/>
        <v>200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2687.3</v>
      </c>
      <c r="E303" s="192">
        <v>57962.62</v>
      </c>
      <c r="F303" s="71">
        <f t="shared" si="43"/>
        <v>2156.9091653332339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904.09</v>
      </c>
      <c r="E308" s="192">
        <v>154.43</v>
      </c>
      <c r="F308" s="71">
        <f t="shared" si="43"/>
        <v>17.081264033447997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1594.4</v>
      </c>
      <c r="E336" s="192">
        <v>483.01</v>
      </c>
      <c r="F336" s="71">
        <f t="shared" si="43"/>
        <v>30.294154540893125</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3224.41</v>
      </c>
      <c r="E337" s="192">
        <v>58066.25</v>
      </c>
      <c r="F337" s="71">
        <f t="shared" si="43"/>
        <v>1800.8333307488811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1014.06</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67.87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19427.349999999999</v>
      </c>
      <c r="E382" s="192">
        <v>0</v>
      </c>
      <c r="F382" s="71">
        <f t="shared" si="44"/>
        <v>0</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orizontalDpi="360" verticalDpi="360"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L130" sqref="L13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639257.4</v>
      </c>
      <c r="E114" s="60">
        <f t="shared" si="22"/>
        <v>743096.25</v>
      </c>
      <c r="F114" s="45">
        <f t="shared" si="1"/>
        <v>116.2436680435768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638750.64</v>
      </c>
      <c r="E115" s="60">
        <f t="shared" si="23"/>
        <v>742503.24</v>
      </c>
      <c r="F115" s="45">
        <f t="shared" si="1"/>
        <v>116.24305221831166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638750.64</v>
      </c>
      <c r="E117" s="194">
        <v>742503.24</v>
      </c>
      <c r="F117" s="45">
        <f t="shared" si="1"/>
        <v>116.24305221831166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506.76</v>
      </c>
      <c r="E128" s="194">
        <v>593.01</v>
      </c>
      <c r="F128" s="45">
        <f t="shared" si="1"/>
        <v>117.01989107269712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639257.4</v>
      </c>
      <c r="E141" s="81">
        <f t="shared" si="28"/>
        <v>743096.25</v>
      </c>
      <c r="F141" s="61">
        <f t="shared" si="1"/>
        <v>116.2436680435768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8" sqref="D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35437.06</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35437.06</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35437.06</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35437.06</v>
      </c>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5832.87</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745636.4800000001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270.37</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727584.3600000001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643574.67000000004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83843.19</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166.5</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15868.82</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1912.93</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692852.22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1106.5899999999999</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672949.82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593489.43999999994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79293.88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166.5</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16882.88</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1912.93</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58617.130000000121</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483.01</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483.01</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483.01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483.01</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58134.12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67.87</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58066.25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22961</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2026-01-30T16:27:04Z</cp:lastPrinted>
  <dcterms:created xsi:type="dcterms:W3CDTF">2022-04-01T05:14:30Z</dcterms:created>
  <dcterms:modified xsi:type="dcterms:W3CDTF">2026-01-30T16:27:13Z</dcterms:modified>
</cp:coreProperties>
</file>